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Z:\Données\LEADER_2023-27\1_MODELES_docs\"/>
    </mc:Choice>
  </mc:AlternateContent>
  <xr:revisionPtr revIDLastSave="0" documentId="13_ncr:1_{A690EAA3-CFC2-44D1-ABBE-B08C3D9883C4}" xr6:coauthVersionLast="47" xr6:coauthVersionMax="47" xr10:uidLastSave="{00000000-0000-0000-0000-000000000000}"/>
  <bookViews>
    <workbookView xWindow="2115" yWindow="2115" windowWidth="26415" windowHeight="13455" tabRatio="626" xr2:uid="{DE4F5EC2-8960-496E-9532-BD79215FFE3D}"/>
  </bookViews>
  <sheets>
    <sheet name="InfosLEADER23-27 &amp; Simul PdFin " sheetId="6" r:id="rId1"/>
    <sheet name="PdFin PROJET xx" sheetId="4" r:id="rId2"/>
    <sheet name="Dépenses sur devis" sheetId="7" r:id="rId3"/>
    <sheet name="Dépenses de rémunération CU" sheetId="9" r:id="rId4"/>
    <sheet name="Feuil1" sheetId="10" state="hidden" r:id="rId5"/>
    <sheet name="Salaires" sheetId="5" state="hidden" r:id="rId6"/>
  </sheets>
  <definedNames>
    <definedName name="_Hlk117265086" localSheetId="1">#REF!</definedName>
    <definedName name="_xlnm.Print_Titles" localSheetId="2">'Dépenses sur devis'!$A:$B</definedName>
    <definedName name="_xlnm.Print_Area" localSheetId="0">'InfosLEADER23-27 &amp; Simul PdFin '!$A$1:$G$102</definedName>
    <definedName name="_xlnm.Print_Area" localSheetId="1">'PdFin PROJET xx'!$B$1:$I$32</definedName>
    <definedName name="_xlnm.Print_Area" localSheetId="5">Salaires!$A$1:$J$25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9" l="1"/>
  <c r="H23" i="9"/>
  <c r="H22" i="9"/>
  <c r="H21" i="9"/>
  <c r="H20" i="9"/>
  <c r="H19" i="9"/>
  <c r="H18" i="9"/>
  <c r="H17" i="9"/>
  <c r="H16" i="9"/>
  <c r="H15" i="9"/>
  <c r="H14" i="9"/>
  <c r="H13" i="9"/>
  <c r="H12" i="9"/>
  <c r="H11" i="9"/>
  <c r="H10" i="9"/>
  <c r="G4" i="9"/>
  <c r="I5" i="7"/>
  <c r="H1" i="4"/>
  <c r="D5" i="9"/>
  <c r="B5" i="9"/>
  <c r="B6" i="7"/>
  <c r="D6" i="7"/>
  <c r="A85" i="6"/>
  <c r="A86" i="6" s="1"/>
  <c r="B92" i="6"/>
  <c r="B91" i="6"/>
  <c r="C92" i="6"/>
  <c r="C91" i="6"/>
  <c r="B82" i="6"/>
  <c r="C85" i="6"/>
  <c r="C86" i="6" s="1"/>
  <c r="B85" i="6"/>
  <c r="B86" i="6" s="1"/>
  <c r="B83" i="6"/>
  <c r="C77" i="6"/>
  <c r="C78" i="6" s="1"/>
  <c r="B77" i="6"/>
  <c r="B78" i="6" s="1"/>
  <c r="A77" i="6"/>
  <c r="A78" i="6" s="1"/>
  <c r="B75" i="6"/>
  <c r="C75" i="6" s="1"/>
  <c r="B74" i="6"/>
  <c r="C74" i="6" s="1"/>
  <c r="I24" i="9" l="1"/>
  <c r="I23" i="9"/>
  <c r="I22" i="9"/>
  <c r="I21" i="9"/>
  <c r="I20" i="9"/>
  <c r="I19" i="9"/>
  <c r="I18" i="9"/>
  <c r="I17" i="9"/>
  <c r="I16" i="9"/>
  <c r="I15" i="9"/>
  <c r="I14" i="9"/>
  <c r="I13" i="9"/>
  <c r="I12" i="9"/>
  <c r="I16" i="4"/>
  <c r="I13" i="4"/>
  <c r="G16" i="4"/>
  <c r="G13" i="4"/>
  <c r="C101" i="6"/>
  <c r="D101" i="6"/>
  <c r="I10" i="9" l="1"/>
  <c r="I11" i="9"/>
  <c r="C16" i="4"/>
  <c r="H30" i="7"/>
  <c r="H27" i="7"/>
  <c r="H28" i="7"/>
  <c r="H29" i="7"/>
  <c r="H26" i="7"/>
  <c r="H25" i="7"/>
  <c r="H23" i="7"/>
  <c r="H20" i="7"/>
  <c r="H21" i="7"/>
  <c r="H22" i="7"/>
  <c r="H19" i="7"/>
  <c r="H18" i="7"/>
  <c r="H12" i="7"/>
  <c r="H13" i="7"/>
  <c r="H14" i="7"/>
  <c r="H15" i="7"/>
  <c r="H16" i="7"/>
  <c r="H11" i="7"/>
  <c r="C24" i="7" l="1"/>
  <c r="C17" i="7"/>
  <c r="C31" i="7"/>
  <c r="I25" i="9"/>
  <c r="G2" i="5"/>
  <c r="C2" i="5"/>
  <c r="P32" i="7"/>
  <c r="L32" i="7"/>
  <c r="H32" i="7"/>
  <c r="F32" i="7"/>
  <c r="D16" i="4" l="1"/>
  <c r="D30" i="4"/>
  <c r="D24" i="4"/>
  <c r="D20" i="4"/>
  <c r="D31" i="4" l="1"/>
  <c r="C20" i="4" l="1"/>
  <c r="C24" i="4"/>
  <c r="C30" i="4"/>
  <c r="G13" i="5"/>
  <c r="G12" i="5"/>
  <c r="G11" i="5"/>
  <c r="G10" i="5"/>
  <c r="E33" i="5"/>
  <c r="G14" i="5" l="1"/>
  <c r="G33" i="5"/>
  <c r="G24" i="5" l="1"/>
  <c r="G20" i="5"/>
  <c r="I33" i="5"/>
  <c r="C31" i="4" l="1"/>
  <c r="F16" i="4" l="1"/>
  <c r="F13" i="4"/>
  <c r="F21" i="4" l="1"/>
  <c r="F26" i="4" s="1"/>
  <c r="F3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tc={1301FD28-A516-4C11-AF91-3DB839D4F4C2}</author>
    <author>tc={AEC03D6F-43BF-4DCD-BE53-2709222E0FEA}</author>
    <author>tc={49F8DDFC-4E01-4660-AF70-16D8B20BB911}</author>
    <author>tc={5AC3EFF3-D262-4E4B-AB22-7964C45E7893}</author>
    <author>tc={787F1D08-472D-4F57-893B-BB2E59CBDA44}</author>
    <author>tc={DF4DA651-9171-43C1-A17B-203CF3D814C0}</author>
    <author>tc={497B93BC-9953-45B2-BE1C-D739F5B695EA}</author>
    <author>tc={07661E49-ABB7-482E-B909-101759DD0E26}</author>
    <author>tc={F2FF812A-69E0-4560-8A56-BAFBC3CC6CD6}</author>
    <author>tc={4EFF08C1-22AA-4842-B8B7-C8E972CABEC7}</author>
    <author>tc={55D22856-A90D-4CF2-AC5C-75B5F309D5F5}</author>
    <author>tc={4FCB4E79-BD7C-4457-9884-F0D6A09730B5}</author>
    <author>tc={193E8921-9776-4CF7-B0F4-4D991F66E924}</author>
  </authors>
  <commentList>
    <comment ref="A61" authorId="0" shapeId="0" xr:uid="{1301FD28-A516-4C11-AF91-3DB839D4F4C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Nb ce taux forfaitaire ne s’applique aux projets de coopération LEADER (FA5) où les frais sont pris au réel)</t>
      </text>
    </comment>
    <comment ref="B73" authorId="1" shapeId="0" xr:uid="{AEC03D6F-43BF-4DCD-BE53-2709222E0FE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Case à modifier pour faire une simulation de plan de financement</t>
      </text>
    </comment>
    <comment ref="C76" authorId="2" shapeId="0" xr:uid="{49F8DDFC-4E01-4660-AF70-16D8B20BB91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Cofinancement public national minimal permettant d’appeler l’aide LEADER</t>
      </text>
    </comment>
    <comment ref="B77" authorId="3" shapeId="0" xr:uid="{5AC3EFF3-D262-4E4B-AB22-7964C45E789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Dans la limite du plafond d’aide LEADER de 40000 euros</t>
      </text>
    </comment>
    <comment ref="A78" authorId="4" shapeId="0" xr:uid="{787F1D08-472D-4F57-893B-BB2E59CBDA4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15% du Coût total</t>
      </text>
    </comment>
    <comment ref="B81" authorId="5" shapeId="0" xr:uid="{DF4DA651-9171-43C1-A17B-203CF3D814C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Case à modifier pour faire une simulation de plan de financement</t>
      </text>
    </comment>
    <comment ref="C84" authorId="6" shapeId="0" xr:uid="{497B93BC-9953-45B2-BE1C-D739F5B695E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Cofinancement public national OU autofinancement public nécessaire permettant d’appeler l’aide LEADER</t>
      </text>
    </comment>
    <comment ref="B85" authorId="7" shapeId="0" xr:uid="{07661E49-ABB7-482E-B909-101759DD0E2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Dans la limite du plafond d’aide LEADER de 80 000 euros</t>
      </text>
    </comment>
    <comment ref="A86" authorId="8" shapeId="0" xr:uid="{F2FF812A-69E0-4560-8A56-BAFBC3CC6CD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15% du Coût total</t>
      </text>
    </comment>
    <comment ref="B90" authorId="9" shapeId="0" xr:uid="{4EFF08C1-22AA-4842-B8B7-C8E972CABEC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Assiette de dépenses minimum à atteindre pour respecter le plancher d’aide LEADER</t>
      </text>
    </comment>
    <comment ref="C90" authorId="10" shapeId="0" xr:uid="{55D22856-A90D-4CF2-AC5C-75B5F309D5F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Assiette de dépenses maximum permettant d’optimiser LEADER</t>
      </text>
    </comment>
    <comment ref="D90" authorId="11" shapeId="0" xr:uid="{4FCB4E79-BD7C-4457-9884-F0D6A09730B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Montant minimal de l’aide LEADER</t>
      </text>
    </comment>
    <comment ref="E90" authorId="12" shapeId="0" xr:uid="{193E8921-9776-4CF7-B0F4-4D991F66E92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Montant maximal d’aide LEADER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tc={3496F040-59F7-417C-9750-914387D31491}</author>
    <author>tc={32FDAC9E-C882-4976-A9F8-87E0698D5FAC}</author>
  </authors>
  <commentList>
    <comment ref="C8" authorId="0" shapeId="0" xr:uid="{3496F040-59F7-417C-9750-914387D3149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JJ/MM/AAAA</t>
      </text>
    </comment>
    <comment ref="C9" authorId="1" shapeId="0" xr:uid="{32FDAC9E-C882-4976-A9F8-87E0698D5FA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JJ/MM/AAAA</t>
      </text>
    </comment>
  </commentList>
</comments>
</file>

<file path=xl/sharedStrings.xml><?xml version="1.0" encoding="utf-8"?>
<sst xmlns="http://schemas.openxmlformats.org/spreadsheetml/2006/main" count="274" uniqueCount="221">
  <si>
    <t>Taux</t>
  </si>
  <si>
    <t>Autofinancement</t>
  </si>
  <si>
    <t>Dépenses</t>
  </si>
  <si>
    <t>Financements </t>
  </si>
  <si>
    <t>Libellé</t>
  </si>
  <si>
    <t>Origines</t>
  </si>
  <si>
    <t xml:space="preserve"> </t>
  </si>
  <si>
    <t>Cofin (min 16%)</t>
  </si>
  <si>
    <t>Assiette LEADER min</t>
  </si>
  <si>
    <t>Exemples quant à la nature des dépenses</t>
  </si>
  <si>
    <t>Travaux</t>
  </si>
  <si>
    <t>Aménagements, constructions</t>
  </si>
  <si>
    <t>Equipements</t>
  </si>
  <si>
    <t>Achats divers, matériels, consommables</t>
  </si>
  <si>
    <t>Prestations extérieures</t>
  </si>
  <si>
    <t>Dépenses de personnel</t>
  </si>
  <si>
    <t xml:space="preserve">Rémunération + coûts indirects + frais de déplacement </t>
  </si>
  <si>
    <t>en attente</t>
  </si>
  <si>
    <t>Description de l'intervention</t>
  </si>
  <si>
    <t>Qualification de l'intervenant</t>
  </si>
  <si>
    <t>Nom de l’intervenant</t>
  </si>
  <si>
    <t>Sandrine MARECHAL</t>
  </si>
  <si>
    <t>TOTAL</t>
  </si>
  <si>
    <t>ss-totaux</t>
  </si>
  <si>
    <t>Mon projet génère des coûts indirects</t>
  </si>
  <si>
    <t>OUI</t>
  </si>
  <si>
    <t>(taux coût indirect appliqué =&gt;</t>
  </si>
  <si>
    <t>Mon projet génère des frais de déplacement</t>
  </si>
  <si>
    <t>(taux frais déplacement appliqué =&gt;</t>
  </si>
  <si>
    <t>Coordination - Animation - Gestion - Evaluation (Temps Partiel 0,8, puis 0,9 à partir du 1er mai)</t>
  </si>
  <si>
    <t xml:space="preserve">N° EUROPAC : </t>
  </si>
  <si>
    <t xml:space="preserve">2) Coûts indirects </t>
  </si>
  <si>
    <t>3) Frais de déplacement</t>
  </si>
  <si>
    <t>LEADER 23-27  (édition au 30/07/24)</t>
  </si>
  <si>
    <t>GAL CŒUR D'HERAULT</t>
  </si>
  <si>
    <t>Titre projet</t>
  </si>
  <si>
    <t>Nom Maitre d'ouvrage</t>
  </si>
  <si>
    <t>1) Frais salariaux prévisionnels</t>
  </si>
  <si>
    <t xml:space="preserve">Frais salariaux liés à l'opération
</t>
  </si>
  <si>
    <t xml:space="preserve">Coût horaire en Option de Coût simplifié (2024)
</t>
  </si>
  <si>
    <t xml:space="preserve">Montant TTC </t>
  </si>
  <si>
    <t>TOTAL GENERAL</t>
  </si>
  <si>
    <t>N° Pièce</t>
  </si>
  <si>
    <t>ANNEXE : DEPENSES DE REMUNERATION PREVISIONNELLES</t>
  </si>
  <si>
    <t>Montant  Assiette LEADER</t>
  </si>
  <si>
    <t>Montant  Assiette GLOBALE</t>
  </si>
  <si>
    <t>COUT TOTAL ELIGIBLE</t>
  </si>
  <si>
    <t>% du total d'aides publiques</t>
  </si>
  <si>
    <t>% du coût total éligible</t>
  </si>
  <si>
    <t>Autofinancement minimum</t>
  </si>
  <si>
    <t>TOTAL D'AIDES PUBLIQUES MAXIMUM</t>
  </si>
  <si>
    <t>Autofinancement minimum de 20%</t>
  </si>
  <si>
    <t>Autre précision</t>
  </si>
  <si>
    <t xml:space="preserve">Total  </t>
  </si>
  <si>
    <t>Sous-total Poste Travaux  (aménagement, constructions) :</t>
  </si>
  <si>
    <t>Maitre d'ouvrage</t>
  </si>
  <si>
    <r>
      <t xml:space="preserve">Coût salarial </t>
    </r>
    <r>
      <rPr>
        <b/>
        <sz val="11"/>
        <rFont val="Calibri"/>
        <family val="2"/>
        <scheme val="minor"/>
      </rPr>
      <t>2</t>
    </r>
    <r>
      <rPr>
        <b/>
        <sz val="8"/>
        <rFont val="Calibri"/>
        <family val="2"/>
        <scheme val="minor"/>
      </rPr>
      <t xml:space="preserve"> sur la période faisant l'objet de la présente demande de paiement
(a)</t>
    </r>
  </si>
  <si>
    <r>
      <t xml:space="preserve">Nombre d'heures travaillées sur la période </t>
    </r>
    <r>
      <rPr>
        <b/>
        <sz val="11"/>
        <rFont val="Calibri"/>
        <family val="2"/>
        <scheme val="minor"/>
      </rPr>
      <t>1</t>
    </r>
    <r>
      <rPr>
        <b/>
        <sz val="8"/>
        <rFont val="Calibri"/>
        <family val="2"/>
        <scheme val="minor"/>
      </rPr>
      <t xml:space="preserve">
(b)</t>
    </r>
  </si>
  <si>
    <r>
      <t xml:space="preserve">
Coût horaire sur la période </t>
    </r>
    <r>
      <rPr>
        <sz val="8"/>
        <rFont val="Calibri"/>
        <family val="2"/>
        <scheme val="minor"/>
      </rPr>
      <t xml:space="preserve">
</t>
    </r>
    <r>
      <rPr>
        <b/>
        <sz val="8"/>
        <rFont val="Calibri"/>
        <family val="2"/>
        <scheme val="minor"/>
      </rPr>
      <t>(c)</t>
    </r>
    <r>
      <rPr>
        <sz val="8"/>
        <rFont val="Calibri"/>
        <family val="2"/>
        <scheme val="minor"/>
      </rPr>
      <t xml:space="preserve">
(c) = (a)/(b)</t>
    </r>
  </si>
  <si>
    <r>
      <t xml:space="preserve">Cas A : agents non affectés à 100% à la réalisation de l'opération :
Nombre d'heures consacrées à l'opération </t>
    </r>
    <r>
      <rPr>
        <b/>
        <sz val="11"/>
        <rFont val="Calibri"/>
        <family val="2"/>
        <scheme val="minor"/>
      </rPr>
      <t xml:space="preserve">3 </t>
    </r>
    <r>
      <rPr>
        <b/>
        <sz val="8"/>
        <rFont val="Calibri"/>
        <family val="2"/>
        <scheme val="minor"/>
      </rPr>
      <t xml:space="preserve">
(d)</t>
    </r>
  </si>
  <si>
    <r>
      <t>Montants des frais de déplacement =</t>
    </r>
    <r>
      <rPr>
        <b/>
        <sz val="11"/>
        <rFont val="Calibri"/>
        <family val="2"/>
        <scheme val="minor"/>
      </rPr>
      <t xml:space="preserve"> 0,05*</t>
    </r>
    <r>
      <rPr>
        <sz val="11"/>
        <rFont val="Calibri"/>
        <family val="2"/>
        <scheme val="minor"/>
      </rPr>
      <t xml:space="preserve">somme des dépenses de rémunération présentées au point 1 = </t>
    </r>
  </si>
  <si>
    <r>
      <t xml:space="preserve">Montants des coûts indirects = </t>
    </r>
    <r>
      <rPr>
        <b/>
        <sz val="11"/>
        <rFont val="Calibri"/>
        <family val="2"/>
        <scheme val="minor"/>
      </rPr>
      <t>0,15*</t>
    </r>
    <r>
      <rPr>
        <sz val="11"/>
        <rFont val="Calibri"/>
        <family val="2"/>
        <scheme val="minor"/>
      </rPr>
      <t xml:space="preserve">somme des dépenses de rémunération présentées au point 1  = </t>
    </r>
  </si>
  <si>
    <t>Nombre d'heures consacrées au projet *</t>
  </si>
  <si>
    <r>
      <t>*   Un enregistrement du temps de travail détaillé par heure et par jour est indispensable pour les personnes n'ayant pas un</t>
    </r>
    <r>
      <rPr>
        <b/>
        <sz val="9"/>
        <rFont val="Calibri"/>
        <family val="2"/>
        <scheme val="minor"/>
      </rPr>
      <t xml:space="preserve"> </t>
    </r>
    <r>
      <rPr>
        <sz val="9"/>
        <rFont val="Calibri"/>
        <family val="2"/>
        <scheme val="minor"/>
      </rPr>
      <t xml:space="preserve">% fixe de temps affecté à la réalisation de l'opération. </t>
    </r>
  </si>
  <si>
    <t>Intitulé des Postes de dépenses</t>
  </si>
  <si>
    <t xml:space="preserve">Calcul des salaires (charges comprises)
+ frais de déplacement 
+ coûts indirects </t>
  </si>
  <si>
    <t>% Leader maximum</t>
  </si>
  <si>
    <t>PRIVE</t>
  </si>
  <si>
    <t>% Cofinancement minimum</t>
  </si>
  <si>
    <t>PUBLIC et OQDP</t>
  </si>
  <si>
    <t>Poste</t>
  </si>
  <si>
    <r>
      <t xml:space="preserve">Fournisseur retenu
</t>
    </r>
    <r>
      <rPr>
        <i/>
        <sz val="8"/>
        <color theme="1"/>
        <rFont val="Calibri"/>
        <family val="2"/>
        <scheme val="minor"/>
      </rPr>
      <t>(nom de l'entreprise, de la structure émettrice du devis)</t>
    </r>
  </si>
  <si>
    <r>
      <t xml:space="preserve">Descriptif des dépenses
</t>
    </r>
    <r>
      <rPr>
        <i/>
        <sz val="8"/>
        <color theme="1"/>
        <rFont val="Calibri"/>
        <family val="2"/>
        <scheme val="minor"/>
      </rPr>
      <t>(nature de la dépense indiquée sur le devis : désignation de l'article, de l'objet…)</t>
    </r>
  </si>
  <si>
    <r>
      <t xml:space="preserve">Montant présenté HT 
</t>
    </r>
    <r>
      <rPr>
        <i/>
        <sz val="8"/>
        <color theme="1"/>
        <rFont val="Calibri"/>
        <family val="2"/>
        <scheme val="minor"/>
      </rPr>
      <t>(2 décimales)</t>
    </r>
  </si>
  <si>
    <r>
      <rPr>
        <b/>
        <sz val="10"/>
        <color theme="1"/>
        <rFont val="Calibri"/>
        <family val="2"/>
        <scheme val="minor"/>
      </rPr>
      <t>Montant présenté de la TVA</t>
    </r>
    <r>
      <rPr>
        <b/>
        <sz val="11"/>
        <color theme="1"/>
        <rFont val="Calibri"/>
        <family val="2"/>
        <scheme val="minor"/>
      </rPr>
      <t xml:space="preserve">
</t>
    </r>
    <r>
      <rPr>
        <i/>
        <sz val="8"/>
        <color theme="1"/>
        <rFont val="Calibri"/>
        <family val="2"/>
        <scheme val="minor"/>
      </rPr>
      <t>(2 décimales, à renseigner si la TVA n'est pas récupérée et le justificatif joint)</t>
    </r>
  </si>
  <si>
    <r>
      <t xml:space="preserve">Identifiant justificatif(s) 
</t>
    </r>
    <r>
      <rPr>
        <i/>
        <sz val="8"/>
        <color theme="1"/>
        <rFont val="Calibri"/>
        <family val="2"/>
        <scheme val="minor"/>
      </rPr>
      <t>(information sur le justificatif joint et qui permet de l'identifier, ex. : N° du devis)</t>
    </r>
  </si>
  <si>
    <r>
      <t xml:space="preserve">Présence d'un marché public
</t>
    </r>
    <r>
      <rPr>
        <i/>
        <sz val="8"/>
        <color theme="1"/>
        <rFont val="Calibri"/>
        <family val="2"/>
        <scheme val="minor"/>
      </rPr>
      <t>(indiquez si les dépenses sont soumises à marché public)</t>
    </r>
  </si>
  <si>
    <r>
      <t xml:space="preserve">Commentaire(s)
</t>
    </r>
    <r>
      <rPr>
        <i/>
        <sz val="8"/>
        <color theme="1"/>
        <rFont val="Calibri"/>
        <family val="2"/>
        <scheme val="minor"/>
      </rPr>
      <t>(toute précision jugée pertinente, par exemple explication du choix du devis retenu lorsque celui-ci n'est pas le moins cher)</t>
    </r>
  </si>
  <si>
    <t>N° pièce</t>
  </si>
  <si>
    <t>Description de la dépense prévue</t>
  </si>
  <si>
    <t>(nature de la dépense envisagée)</t>
  </si>
  <si>
    <t>Nom intervenant</t>
  </si>
  <si>
    <t>Qualité intervenant</t>
  </si>
  <si>
    <t>Coût horaire</t>
  </si>
  <si>
    <t>Montant présenté</t>
  </si>
  <si>
    <t>Justificatif(s)</t>
  </si>
  <si>
    <t>(Toutes pièces permettant de rattacher l'agent à la structure et d'estimer le temps consacré à l'opération)</t>
  </si>
  <si>
    <t>Commentaire(s)</t>
  </si>
  <si>
    <t>(toute précision pertinente le cas échéant pour la compréhension de l'action prévue…)</t>
  </si>
  <si>
    <t>coût standard</t>
  </si>
  <si>
    <t>coût stagiaire / apprenti</t>
  </si>
  <si>
    <r>
      <t xml:space="preserve">Modalité horaire
</t>
    </r>
    <r>
      <rPr>
        <i/>
        <sz val="9"/>
        <color theme="1"/>
        <rFont val="Calibri"/>
        <family val="2"/>
        <scheme val="minor"/>
      </rPr>
      <t>(à choisir dans le menu déroulant)</t>
    </r>
  </si>
  <si>
    <t>Dépenses de frais de personnel et frais liés</t>
  </si>
  <si>
    <r>
      <t xml:space="preserve">Nb heures prévisionnelles
</t>
    </r>
    <r>
      <rPr>
        <i/>
        <sz val="10"/>
        <color theme="1"/>
        <rFont val="Calibri"/>
        <family val="2"/>
        <scheme val="minor"/>
      </rPr>
      <t>(se référer à la note ci-dessus)</t>
    </r>
  </si>
  <si>
    <t>Le coût horaire doit être sélectionné dans la colonne "Modalité horaire" entre le coût standard et le coût stagiaire/apprenti</t>
  </si>
  <si>
    <t>Une association peut être reconnue OQDP si elle remplit 3 conditions cumulatives :</t>
  </si>
  <si>
    <r>
      <rPr>
        <b/>
        <sz val="11"/>
        <color theme="1"/>
        <rFont val="Calibri"/>
        <family val="2"/>
        <scheme val="minor"/>
      </rPr>
      <t xml:space="preserve">Pièces demandées pour vérifier si une association est OQDP  </t>
    </r>
    <r>
      <rPr>
        <sz val="11"/>
        <color theme="1"/>
        <rFont val="Calibri"/>
        <family val="2"/>
        <scheme val="minor"/>
      </rPr>
      <t>(en partant de l’année N comme année du dépôt de la Demande d'aide dans EUROPAC ou de la pré-demande le cas échéant)
. Les statuts du porteur de projet ;
. Les comptes de l’année N-1 de l’organisme, certifiés par un organisme compétent ou accompagnés d’une attestation du président de la structure ou du trésorier, pour les petites associations ;
. Le budget prévisionnel de l’année N de l’organisme ;
. La liste des membres du Conseil d’Administration (et/ou autres organes de direction) issue du PV d’Assemblée Générale ;
. Le dernier récépissé de dépôt en Préfecture.</t>
    </r>
  </si>
  <si>
    <t>15% des salaires éligibles</t>
  </si>
  <si>
    <t>5% des salaires éligibles</t>
  </si>
  <si>
    <r>
      <t xml:space="preserve">Coût horaire forfaitaire applicable aux </t>
    </r>
    <r>
      <rPr>
        <b/>
        <sz val="11"/>
        <color theme="1"/>
        <rFont val="Calibri"/>
        <family val="2"/>
        <scheme val="minor"/>
      </rPr>
      <t>FRAIS SALARIAUX</t>
    </r>
    <r>
      <rPr>
        <sz val="11"/>
        <color theme="1"/>
        <rFont val="Calibri"/>
        <family val="2"/>
        <scheme val="minor"/>
      </rPr>
      <t xml:space="preserve"> </t>
    </r>
    <r>
      <rPr>
        <b/>
        <sz val="11"/>
        <color theme="1"/>
        <rFont val="Calibri"/>
        <family val="2"/>
        <scheme val="minor"/>
      </rPr>
      <t>charges comprises</t>
    </r>
    <r>
      <rPr>
        <sz val="11"/>
        <color theme="1"/>
        <rFont val="Calibri"/>
        <family val="2"/>
        <scheme val="minor"/>
      </rPr>
      <t xml:space="preserve"> </t>
    </r>
  </si>
  <si>
    <r>
      <t xml:space="preserve">Taux forfaitaire applicable pour le calcul des </t>
    </r>
    <r>
      <rPr>
        <b/>
        <sz val="11"/>
        <color theme="1"/>
        <rFont val="Calibri"/>
        <family val="2"/>
        <scheme val="minor"/>
      </rPr>
      <t>COÛTS INDIRECTS</t>
    </r>
  </si>
  <si>
    <t>Sous-total Poste Equipements (Achats divers, matériels, consommables) :</t>
  </si>
  <si>
    <t xml:space="preserve">Sous-total Poste Prestations extérieures (MO, études, dép. de com…) : </t>
  </si>
  <si>
    <t xml:space="preserve">Sous-total Aides publiques max (80%) : </t>
  </si>
  <si>
    <t>Statut du Maitre d'ouvrage</t>
  </si>
  <si>
    <r>
      <t xml:space="preserve"> Fournisseur
</t>
    </r>
    <r>
      <rPr>
        <i/>
        <sz val="8"/>
        <color theme="1"/>
        <rFont val="Calibri"/>
        <family val="2"/>
        <scheme val="minor"/>
      </rPr>
      <t>(obligatoire pour toute dépense à partir de 70 000 €)</t>
    </r>
  </si>
  <si>
    <r>
      <t xml:space="preserve"> Montant présenté HT
</t>
    </r>
    <r>
      <rPr>
        <i/>
        <sz val="8"/>
        <color theme="1"/>
        <rFont val="Calibri"/>
        <family val="2"/>
        <scheme val="minor"/>
      </rPr>
      <t>(obligatoire pour toute dépense à partir de 70 000 €)</t>
    </r>
  </si>
  <si>
    <r>
      <t xml:space="preserve"> Montant présenté TVA
</t>
    </r>
    <r>
      <rPr>
        <i/>
        <sz val="8"/>
        <color theme="1"/>
        <rFont val="Calibri"/>
        <family val="2"/>
        <scheme val="minor"/>
      </rPr>
      <t>(obligatoire pour toute dépense à partir de 70 000 €)</t>
    </r>
  </si>
  <si>
    <r>
      <t>2</t>
    </r>
    <r>
      <rPr>
        <b/>
        <vertAlign val="superscript"/>
        <sz val="10"/>
        <color theme="1"/>
        <rFont val="Calibri"/>
        <family val="2"/>
        <scheme val="minor"/>
      </rPr>
      <t>ème</t>
    </r>
    <r>
      <rPr>
        <b/>
        <sz val="10"/>
        <color theme="1"/>
        <rFont val="Calibri"/>
        <family val="2"/>
        <scheme val="minor"/>
      </rPr>
      <t xml:space="preserve"> pièce estimative (comparative) : 
Montant présenté TVA 
</t>
    </r>
    <r>
      <rPr>
        <i/>
        <sz val="8"/>
        <color theme="1"/>
        <rFont val="Calibri"/>
        <family val="2"/>
        <scheme val="minor"/>
      </rPr>
      <t>(obligatoire pour toute dépense à partir de 3001 €)</t>
    </r>
  </si>
  <si>
    <r>
      <t>2</t>
    </r>
    <r>
      <rPr>
        <b/>
        <vertAlign val="superscript"/>
        <sz val="10"/>
        <color theme="1"/>
        <rFont val="Calibri"/>
        <family val="2"/>
        <scheme val="minor"/>
      </rPr>
      <t>ème</t>
    </r>
    <r>
      <rPr>
        <b/>
        <sz val="10"/>
        <color theme="1"/>
        <rFont val="Calibri"/>
        <family val="2"/>
        <scheme val="minor"/>
      </rPr>
      <t xml:space="preserve"> pièce estimative (comparative) : 
Montant présenté HT 
</t>
    </r>
    <r>
      <rPr>
        <i/>
        <sz val="8"/>
        <color theme="1"/>
        <rFont val="Calibri"/>
        <family val="2"/>
        <scheme val="minor"/>
      </rPr>
      <t>(obligatoire pour toute dépense à partir de 3001 €)</t>
    </r>
  </si>
  <si>
    <r>
      <t xml:space="preserve">2ème pièce estimative (comparative) : 
Identifiant justificatif(s)
</t>
    </r>
    <r>
      <rPr>
        <i/>
        <sz val="8"/>
        <color theme="1"/>
        <rFont val="Calibri"/>
        <family val="2"/>
        <scheme val="minor"/>
      </rPr>
      <t>(obligatoire pour toute dépense à partir de 3001 €)</t>
    </r>
  </si>
  <si>
    <r>
      <t>2</t>
    </r>
    <r>
      <rPr>
        <b/>
        <vertAlign val="superscript"/>
        <sz val="10"/>
        <color theme="1"/>
        <rFont val="Calibri"/>
        <family val="2"/>
        <scheme val="minor"/>
      </rPr>
      <t>ème</t>
    </r>
    <r>
      <rPr>
        <b/>
        <sz val="10"/>
        <color theme="1"/>
        <rFont val="Calibri"/>
        <family val="2"/>
        <scheme val="minor"/>
      </rPr>
      <t xml:space="preserve"> pièce estimative (comparative) : 
Fournisseur 
</t>
    </r>
    <r>
      <rPr>
        <i/>
        <sz val="8"/>
        <color theme="1"/>
        <rFont val="Calibri"/>
        <family val="2"/>
        <scheme val="minor"/>
      </rPr>
      <t>(obligatoire pour toute dépense à partir de 3001 €)</t>
    </r>
  </si>
  <si>
    <r>
      <t xml:space="preserve">3ème pièce estimative (comparative) : identifiant justificatif(s)
</t>
    </r>
    <r>
      <rPr>
        <i/>
        <sz val="8"/>
        <color theme="1"/>
        <rFont val="Calibri"/>
        <family val="2"/>
        <scheme val="minor"/>
      </rPr>
      <t>(obligatoire pour toute dépense à partir de 70 000 €)</t>
    </r>
  </si>
  <si>
    <t>Sous-total Prestations extérieures</t>
  </si>
  <si>
    <t>1)</t>
  </si>
  <si>
    <t xml:space="preserve">2) </t>
  </si>
  <si>
    <t>Classer les devis retenu et leur comparatif par poste, avant l'enregistrement sur ce tableau</t>
  </si>
  <si>
    <t>Dépenses prévisionnelles de rémunération sur coût unitire</t>
  </si>
  <si>
    <t>Dépenses prévisionnelles sur DEVIS</t>
  </si>
  <si>
    <t>Couts indirects (15% des salaires éligibles)</t>
  </si>
  <si>
    <t>Déplacements (5% des salaires éligibles)</t>
  </si>
  <si>
    <t>Sous-total Poste Dépenses de personnel  et frais liés :</t>
  </si>
  <si>
    <t>Régime TVA applicable</t>
  </si>
  <si>
    <t>NuméroPJ_Fournisseur_Retenu</t>
  </si>
  <si>
    <t>Nommer tous les devis et comparatifs selon le format suivant :      NuméroPJ_Fournisseur_Retenu/Non retenu</t>
  </si>
  <si>
    <t>2ème DEVIS comparatif (obligatoire pour toute dépense à partir de 3001 €)</t>
  </si>
  <si>
    <t>1er DEVIS, fournisseur retenu</t>
  </si>
  <si>
    <t>3ème DEVIS comparatif (obligatoire pour toute dépense à partir de 70 000 €)</t>
  </si>
  <si>
    <t>DEPENSES ELIGIBLES, ANALYSE DU COUT RAISONNABLE…</t>
  </si>
  <si>
    <r>
      <t xml:space="preserve">Chaque dépense doit être reliée à l'un des </t>
    </r>
    <r>
      <rPr>
        <u/>
        <sz val="11"/>
        <color theme="1"/>
        <rFont val="Calibri"/>
        <family val="2"/>
        <scheme val="minor"/>
      </rPr>
      <t xml:space="preserve">postes de dépenses </t>
    </r>
    <r>
      <rPr>
        <sz val="11"/>
        <color theme="1"/>
        <rFont val="Calibri"/>
        <family val="2"/>
        <scheme val="minor"/>
      </rPr>
      <t>normés ci-dessus.</t>
    </r>
  </si>
  <si>
    <r>
      <rPr>
        <u/>
        <sz val="12"/>
        <rFont val="Calibri"/>
        <family val="2"/>
        <scheme val="minor"/>
      </rPr>
      <t xml:space="preserve">Les marchés de maîtrise d’œuvre </t>
    </r>
    <r>
      <rPr>
        <sz val="12"/>
        <rFont val="Calibri"/>
        <family val="2"/>
        <scheme val="minor"/>
      </rPr>
      <t xml:space="preserve">(études préalables, conception et suivi travaux) ne constituent pas un acte d’engagement de la dépense de l’opération présentée au FEADER </t>
    </r>
  </si>
  <si>
    <t xml:space="preserve">Recommandations préalables : </t>
  </si>
  <si>
    <t>https://www.coeur-herault.fr/leader/strategie-leader-2023-2027/leader-2023-2027-quels-projets</t>
  </si>
  <si>
    <t>TOTAL d'Aides publiques maximum de 80% (ou moins selon le régime d'aide applicable)</t>
  </si>
  <si>
    <t>TOTAL d'aides publiques maximum de 80% (ou moins selon le régime d'aide applicable)</t>
  </si>
  <si>
    <t>Aide Leader minimale règlementaire 
de 15 % du Coût total</t>
  </si>
  <si>
    <t>PLAFOND 
d'aide LEADER</t>
  </si>
  <si>
    <t>GAL CŒUR D'HERAULT - PROGRAMME EUROPEEN LEADER 2023-2027</t>
  </si>
  <si>
    <t>TAUX D'AIDE LEADER</t>
  </si>
  <si>
    <t xml:space="preserve">COUT TOTAL ELIGIBLE </t>
  </si>
  <si>
    <t>PLANCHER d'aide LEADER (règlementaire)</t>
  </si>
  <si>
    <t>Assiette Optimale</t>
  </si>
  <si>
    <t xml:space="preserve">ASSIETTE DE DEPENSES OPTIMALE SELON LES PLANCHER ET PLAFONDS D'AIDE LEADER </t>
  </si>
  <si>
    <t>OCS applicables si l'année de dépôt sur Europac est 2025</t>
  </si>
  <si>
    <t xml:space="preserve"> OCS applicables si l'année de dépôt sur Europac est 2024</t>
  </si>
  <si>
    <r>
      <t xml:space="preserve">Coût horaire forfaitaire applicable aux </t>
    </r>
    <r>
      <rPr>
        <b/>
        <sz val="11"/>
        <color theme="1"/>
        <rFont val="Calibri"/>
        <family val="2"/>
        <scheme val="minor"/>
      </rPr>
      <t>FRAIS STAGIAIRES / APPRENTIS</t>
    </r>
    <r>
      <rPr>
        <sz val="11"/>
        <color theme="1"/>
        <rFont val="Calibri"/>
        <family val="2"/>
        <scheme val="minor"/>
      </rPr>
      <t xml:space="preserve"> </t>
    </r>
    <r>
      <rPr>
        <b/>
        <sz val="11"/>
        <color theme="1"/>
        <rFont val="Calibri"/>
        <family val="2"/>
        <scheme val="minor"/>
      </rPr>
      <t>charges comprises</t>
    </r>
    <r>
      <rPr>
        <sz val="11"/>
        <color theme="1"/>
        <rFont val="Calibri"/>
        <family val="2"/>
        <scheme val="minor"/>
      </rPr>
      <t xml:space="preserve"> </t>
    </r>
  </si>
  <si>
    <t xml:space="preserve">Nouveaux coûts horaires uniques applicables pour tous les dossiers déposés dans EUROPAC en 2025 : Mise en œuvre et Coopération : 27,60 € ; Animation de la stratégie LEADER (réservée à l'équipe technique) : 31,80 € ; </t>
  </si>
  <si>
    <r>
      <t xml:space="preserve">Taux forfaitaire applicable pour le calcul des </t>
    </r>
    <r>
      <rPr>
        <b/>
        <sz val="11"/>
        <color theme="1"/>
        <rFont val="Calibri"/>
        <family val="2"/>
        <scheme val="minor"/>
      </rPr>
      <t xml:space="preserve">FRAIS DE DEPLACEMENT *
</t>
    </r>
  </si>
  <si>
    <t>% d'aide LEADER minimal règlementaire (vérifié à la demande d'aide et de paiement)</t>
  </si>
  <si>
    <r>
      <rPr>
        <b/>
        <sz val="11"/>
        <color rgb="FF000000"/>
        <rFont val="Calibri"/>
        <family val="2"/>
        <scheme val="minor"/>
      </rPr>
      <t xml:space="preserve">Les coûts horaires OCS définis pour la programmation LEADER 23-27 sont valables pour une année civile. </t>
    </r>
    <r>
      <rPr>
        <sz val="11"/>
        <color rgb="FF000000"/>
        <rFont val="Calibri"/>
        <family val="2"/>
        <scheme val="minor"/>
      </rPr>
      <t xml:space="preserve">
La mise à jour annuelle des coûts horaires forfaitaires est  prévue en début de chaque année. 
Le nouveau coût horaire s’applique dès le 1er janvier de chaque année et le coût choisi pour l’instruction sera celui de l’année du dépôt du dossier, et non sur l’année de réalisation de l’opération.</t>
    </r>
  </si>
  <si>
    <t>A) Informations complémentaires 
 B) Outil de calcul de plans de financement</t>
  </si>
  <si>
    <t>SIMUL plan de financement pour un maitre d'ouvrage PRIVE</t>
  </si>
  <si>
    <t>SIMUL plan de financement pour un maitre d'ouvrage PUBLIC ou OQDP</t>
  </si>
  <si>
    <t>B) OUTIL DE CALCUL RAPIDE DE PLANS DE FINANCEMENT, PLANCHERS ET PLAFONDS LEADER</t>
  </si>
  <si>
    <t xml:space="preserve">Date prévisionnelle de début du projet </t>
  </si>
  <si>
    <t xml:space="preserve">Date prévisionnelle de fin du projet </t>
  </si>
  <si>
    <t>Nom MO</t>
  </si>
  <si>
    <t>HT</t>
  </si>
  <si>
    <t xml:space="preserve">TTC </t>
  </si>
  <si>
    <t>Titre projet  Titre projet Titre projet Titre projet Titre projet ….</t>
  </si>
  <si>
    <t>Nom Maitre d'ouvrage ….</t>
  </si>
  <si>
    <t xml:space="preserve">GAL CŒUR D'HERAULT
LEADER 23-27  </t>
  </si>
  <si>
    <t xml:space="preserve">LEADER 23-27 </t>
  </si>
  <si>
    <t>JJ/MM/AAAA</t>
  </si>
  <si>
    <r>
      <t xml:space="preserve">Poste
</t>
    </r>
    <r>
      <rPr>
        <i/>
        <sz val="11"/>
        <color theme="1"/>
        <rFont val="Calibri"/>
        <family val="2"/>
        <scheme val="minor"/>
      </rPr>
      <t>(à choisir dans le menu déroulant)</t>
    </r>
  </si>
  <si>
    <t xml:space="preserve">A) INFORMATIONS COMPLEMENTAIRES </t>
  </si>
  <si>
    <t>Sous-total Travaux</t>
  </si>
  <si>
    <t>Sous-total Equipements</t>
  </si>
  <si>
    <r>
      <rPr>
        <b/>
        <sz val="16"/>
        <rFont val="Calibri"/>
        <family val="2"/>
        <scheme val="minor"/>
      </rPr>
      <t>Achèvement de l'opération :</t>
    </r>
    <r>
      <rPr>
        <b/>
        <sz val="11"/>
        <rFont val="Calibri"/>
        <family val="2"/>
        <scheme val="minor"/>
      </rPr>
      <t xml:space="preserve"> </t>
    </r>
    <r>
      <rPr>
        <sz val="11"/>
        <rFont val="Calibri"/>
        <family val="2"/>
        <scheme val="minor"/>
      </rPr>
      <t>date d'acquittement de la dernière facture éligible, traçée sur un relevé bancaire</t>
    </r>
    <r>
      <rPr>
        <b/>
        <sz val="11"/>
        <rFont val="Calibri"/>
        <family val="2"/>
        <scheme val="minor"/>
      </rPr>
      <t>.</t>
    </r>
    <r>
      <rPr>
        <sz val="11"/>
        <rFont val="Calibri"/>
        <family val="2"/>
        <scheme val="minor"/>
      </rPr>
      <t xml:space="preserve"> </t>
    </r>
    <r>
      <rPr>
        <u/>
        <sz val="11"/>
        <rFont val="Calibri"/>
        <family val="2"/>
        <scheme val="minor"/>
      </rPr>
      <t>NB Les relevés bancaires traçant les paiements des factures acquittées vous seront demandés au moment de la demande de paiement.</t>
    </r>
  </si>
  <si>
    <t>DEPENSES DE PERSONNEL - OPTIONS DE COUT SIMPLIFIE (OCS) - COÛTS HORAIRES FORFAITAIRES APPLICABLES ANNUELLEMENT</t>
  </si>
  <si>
    <r>
      <t xml:space="preserve">RESPECT DE LA COMMANDE PUBLIQUE
</t>
    </r>
    <r>
      <rPr>
        <sz val="12"/>
        <rFont val="Calibri"/>
        <family val="2"/>
        <scheme val="minor"/>
      </rPr>
      <t xml:space="preserve">(uniquement pour les maitres d'ouvrages publics et les Organismes privés Qualifiées de Droit public (OQDP) : </t>
    </r>
  </si>
  <si>
    <t>Tout document permettant de faire le lien entre l'agent et la structure bénéficiaire : fiche de poste, lettre de mission, contrat de travail, bulletins de salaires…</t>
  </si>
  <si>
    <t>Justificatifs demandés au dépôt de la demande d'aide</t>
  </si>
  <si>
    <t>Justificatifs de traçabilité demandés au paiement</t>
  </si>
  <si>
    <r>
      <t xml:space="preserve">. </t>
    </r>
    <r>
      <rPr>
        <b/>
        <sz val="12"/>
        <color theme="1"/>
        <rFont val="Calibri"/>
        <family val="2"/>
        <scheme val="minor"/>
      </rPr>
      <t xml:space="preserve">Pour les agents affectés exclusivement à l'opération  OU affectés partiellement à l'opération selon un pourcentage fixe mensuel </t>
    </r>
    <r>
      <rPr>
        <sz val="12"/>
        <color theme="1"/>
        <rFont val="Calibri"/>
        <family val="2"/>
        <scheme val="minor"/>
      </rPr>
      <t xml:space="preserve">
</t>
    </r>
  </si>
  <si>
    <t>. Pour les agents affectés partiellement à l’opération sans pourcentage fixe mensuel :</t>
  </si>
  <si>
    <r>
      <t xml:space="preserve">Un tableau de </t>
    </r>
    <r>
      <rPr>
        <u/>
        <sz val="11"/>
        <color theme="1"/>
        <rFont val="Calibri"/>
        <family val="2"/>
        <scheme val="minor"/>
      </rPr>
      <t>"Suivi du temps passé"</t>
    </r>
    <r>
      <rPr>
        <sz val="11"/>
        <color theme="1"/>
        <rFont val="Calibri"/>
        <family val="2"/>
        <scheme val="minor"/>
      </rPr>
      <t xml:space="preserve"> sera à renseigner de manière détaillée en retraçant les heures travaillées passées sur l'opération (cf modèle fourni par le GAL). 
</t>
    </r>
    <r>
      <rPr>
        <u/>
        <sz val="11"/>
        <color theme="1"/>
        <rFont val="Calibri"/>
        <family val="2"/>
        <scheme val="minor"/>
      </rPr>
      <t>+ Copie d'agenda numérique</t>
    </r>
  </si>
  <si>
    <t>Fiche de poste OU Lettre de mission OU Contrat de travail mentionnant : 
. l'identité du personnel, 
. les missions, 
. la quotité de temps de travail du contrat de travail (temps plein ou % de temps partiel),
. le % mensuel fixe du temps de travail consacré à l'opération</t>
  </si>
  <si>
    <t>Fiche-action concernée</t>
  </si>
  <si>
    <t>FA1 - Agir pour une économie locale inscrite dans la bifurcation écologique</t>
  </si>
  <si>
    <t>FA2 - Soutenir le bien-être territorial en Cœur d’Hérault</t>
  </si>
  <si>
    <t>FA3 - S’engager pour une accueillance responsable</t>
  </si>
  <si>
    <t>FA4 - Accompagner la bifurcation écologique dans l’habitat, les services et l’aménagement du territoire</t>
  </si>
  <si>
    <t>Analyse du coût raisonnable des dépenses prévisionnelles pour les porteurs non soumis à la commande publique :</t>
  </si>
  <si>
    <r>
      <t xml:space="preserve">Certaines dépenses sont inéligibles au programme LEADER : </t>
    </r>
    <r>
      <rPr>
        <sz val="11"/>
        <rFont val="Calibri"/>
        <family val="2"/>
        <scheme val="minor"/>
      </rPr>
      <t xml:space="preserve">ex : matériel d'occasion, autoconstruction / bénévolat, travaux de voirie, réseaux secs et humides, immobilier, études rendues obligatoires par la loi présentées séparémment des investissements… =&gt; retrouvez la liste des dépenses inéligibles dans le GUIDE du porteur. </t>
    </r>
  </si>
  <si>
    <t>Cofinancement public minimum</t>
  </si>
  <si>
    <t>* Exception pour les projets de Coopération LEADER, les frais sont pris au réel !</t>
  </si>
  <si>
    <t>FA5 - Coopération LEADER</t>
  </si>
  <si>
    <t>FEADER - LEADER (min 15% ; max 64% du Coût total)</t>
  </si>
  <si>
    <t>FA1 - Agir pour une économie locale inscrite dans la bifurcation écologique ;
FA2 - Soutenir le bien-être territorial en Cœur d’Hérault ;
FA3 - S’engager pour une accueillance responsable ; 
FA4 - Accompagner la bifurcation écologique dans l’habitat, les services et l’aménagement du territoire
FA5 - Coopération LEADER
FA6 - Animation de la stratégie LEADER 2023-2027 (réservée au GAL cœur d'Hérault)</t>
  </si>
  <si>
    <r>
      <t xml:space="preserve">Aide européenne Leader (plafond de 80 000 </t>
    </r>
    <r>
      <rPr>
        <b/>
        <sz val="12"/>
        <color theme="1"/>
        <rFont val="Aptos Narrow"/>
        <family val="2"/>
      </rPr>
      <t>€</t>
    </r>
    <r>
      <rPr>
        <b/>
        <sz val="12"/>
        <color theme="1"/>
        <rFont val="Calibri"/>
        <family val="2"/>
        <scheme val="minor"/>
      </rPr>
      <t>)</t>
    </r>
  </si>
  <si>
    <r>
      <t xml:space="preserve">Cofinancement public minimum </t>
    </r>
    <r>
      <rPr>
        <sz val="12"/>
        <color theme="1"/>
        <rFont val="Calibri"/>
        <family val="2"/>
        <scheme val="minor"/>
      </rPr>
      <t>(ou Autofinancement public)</t>
    </r>
  </si>
  <si>
    <r>
      <t xml:space="preserve">Aide européenne Leader (plafond de 40 000 </t>
    </r>
    <r>
      <rPr>
        <b/>
        <sz val="12"/>
        <rFont val="Aptos Narrow"/>
        <family val="2"/>
      </rPr>
      <t>€</t>
    </r>
    <r>
      <rPr>
        <b/>
        <sz val="12"/>
        <rFont val="Calibri"/>
        <family val="2"/>
        <scheme val="minor"/>
      </rPr>
      <t>)</t>
    </r>
  </si>
  <si>
    <t>OQDP : QUI PEUT ETRE RECONNU ORGANISME QUALIFIE DE DROIT PUBLIC (OQDP) ? QUELLES CONSEQUENCES ?</t>
  </si>
  <si>
    <t>CALENDRIER DU PROJET :</t>
  </si>
  <si>
    <r>
      <rPr>
        <b/>
        <sz val="16"/>
        <color theme="1"/>
        <rFont val="Calibri"/>
        <family val="2"/>
        <scheme val="minor"/>
      </rPr>
      <t xml:space="preserve">Début d'éligibilité des dépenses : </t>
    </r>
    <r>
      <rPr>
        <sz val="11"/>
        <color theme="1"/>
        <rFont val="Calibri"/>
        <family val="2"/>
        <scheme val="minor"/>
      </rPr>
      <t>date à partir de laquelle vous pouvez engager des dépenses. Cette date est indiquée dans l'</t>
    </r>
    <r>
      <rPr>
        <u/>
        <sz val="11"/>
        <color theme="1"/>
        <rFont val="Calibri"/>
        <family val="2"/>
        <scheme val="minor"/>
      </rPr>
      <t xml:space="preserve">accusé de réception de dossier complet </t>
    </r>
    <r>
      <rPr>
        <sz val="11"/>
        <color theme="1"/>
        <rFont val="Calibri"/>
        <family val="2"/>
        <scheme val="minor"/>
      </rPr>
      <t>et dans la décision juridique.</t>
    </r>
  </si>
  <si>
    <r>
      <t>RAPPELS - STRATEGIE LEADER 2023-2027 DU GAL CŒUR D'HERAULT</t>
    </r>
    <r>
      <rPr>
        <sz val="14"/>
        <color theme="1"/>
        <rFont val="Calibri"/>
        <family val="2"/>
        <scheme val="minor"/>
      </rPr>
      <t xml:space="preserve">
=&gt; </t>
    </r>
    <r>
      <rPr>
        <sz val="12"/>
        <color theme="1"/>
        <rFont val="Calibri"/>
        <family val="2"/>
        <scheme val="minor"/>
      </rPr>
      <t xml:space="preserve">retrouvez les Fiches-actions détaillées et la grille de sélection sur le site internet, lien ci-dessus) : </t>
    </r>
  </si>
  <si>
    <r>
      <rPr>
        <b/>
        <sz val="16"/>
        <color theme="1"/>
        <rFont val="Calibri"/>
        <family val="2"/>
        <scheme val="minor"/>
      </rPr>
      <t>Démarrage de l'opération :</t>
    </r>
    <r>
      <rPr>
        <sz val="16"/>
        <color theme="1"/>
        <rFont val="Calibri"/>
        <family val="2"/>
        <scheme val="minor"/>
      </rPr>
      <t xml:space="preserve"> </t>
    </r>
    <r>
      <rPr>
        <sz val="11"/>
        <color theme="1"/>
        <rFont val="Calibri"/>
        <family val="2"/>
        <scheme val="minor"/>
      </rPr>
      <t xml:space="preserve">tout acte juridique passé avec un prestataire ou un fournisseur, par exemple </t>
    </r>
    <r>
      <rPr>
        <u/>
        <sz val="11"/>
        <color theme="1"/>
        <rFont val="Calibri"/>
        <family val="2"/>
        <scheme val="minor"/>
      </rPr>
      <t>un devis signé ou un bon de commande</t>
    </r>
    <r>
      <rPr>
        <sz val="11"/>
        <color theme="1"/>
        <rFont val="Calibri"/>
        <family val="2"/>
        <scheme val="minor"/>
      </rPr>
      <t>, vaut engagement de la dépense et commencement de l’opération.</t>
    </r>
    <r>
      <rPr>
        <sz val="11"/>
        <color rgb="FFFF0000"/>
        <rFont val="Calibri"/>
        <family val="2"/>
        <scheme val="minor"/>
      </rPr>
      <t xml:space="preserve"> </t>
    </r>
  </si>
  <si>
    <r>
      <rPr>
        <b/>
        <sz val="11"/>
        <color theme="1"/>
        <rFont val="Calibri"/>
        <family val="2"/>
        <scheme val="minor"/>
      </rPr>
      <t xml:space="preserve">CONSEQUENCES si une association est qualifiée d'OQDP  : </t>
    </r>
    <r>
      <rPr>
        <sz val="11"/>
        <color theme="1"/>
        <rFont val="Calibri"/>
        <family val="2"/>
        <scheme val="minor"/>
      </rPr>
      <t xml:space="preserve"> 1) elle se doit de respecter les règles de la Commande publique ; 2) son autofinancement est alors considéré comme public et peut appeler du FEADER.</t>
    </r>
  </si>
  <si>
    <r>
      <t xml:space="preserve">. Avoir été créée pour répondre spécifiquement des besoins d’intérêt général ayant un caractère autre qu’industriel et commercial,
. Être dotée de la personnalité juridique,
. Être financée majoritairement par l’Etat, les collectivités ou d’autres organismes de droit public, soit avoir une gestion contrôlée par ces derniers, soit avoir l’organe de décision, de direction ou de surveillance composé de membres dont plus de la moitié sont désignés par l’Etat, les collectivités ou d’autres organismes de droit public.
NB </t>
    </r>
    <r>
      <rPr>
        <u/>
        <sz val="11"/>
        <color theme="1"/>
        <rFont val="Calibri"/>
        <family val="2"/>
        <scheme val="minor"/>
      </rPr>
      <t>Les reconnaissances OQDP sont établies par le service instructeur de la Région</t>
    </r>
    <r>
      <rPr>
        <sz val="11"/>
        <color theme="1"/>
        <rFont val="Calibri"/>
        <family val="2"/>
        <scheme val="minor"/>
      </rPr>
      <t xml:space="preserve"> et valables pour tous les dossiers déposés sur l’année de qualification. </t>
    </r>
  </si>
  <si>
    <t>REGIME TVA APPLICABLE</t>
  </si>
  <si>
    <t xml:space="preserve">. 1 DEVIS ou estimatif de dépenses détaillé pour toute dépense inférieure à 3 000 € HT
. 2 DEVIS détaillés de fournisseurs différents pour toute dépense comprise entre 3 001 € et 70 000 € HT
. 3 DEVIS détaillés de fournisseurs différents pour toute dépense supérieure à 70 001 € HT
</t>
  </si>
  <si>
    <r>
      <rPr>
        <u/>
        <sz val="12"/>
        <rFont val="Calibri"/>
        <family val="2"/>
        <scheme val="minor"/>
      </rPr>
      <t>Pour les marchés dont les montants sont inférieurs aux seuils de procédure (sans publicité ni mise en concurrence)</t>
    </r>
    <r>
      <rPr>
        <sz val="12"/>
        <rFont val="Calibri"/>
        <family val="2"/>
        <scheme val="minor"/>
      </rPr>
      <t xml:space="preserve">, et si vous n'avez pas choisi de procédure plus contraignante, l’analyse des coûts raisonnables reste en place selon les seuils cités ci-dessus. </t>
    </r>
  </si>
  <si>
    <t>Maitrise d'oeuvre, études, dép. de communication, dép. de rémunération via prestation de service, etc.</t>
  </si>
  <si>
    <r>
      <t xml:space="preserve">Tout projet sollicitant une aide LEADER doit contribuer à l'une des </t>
    </r>
    <r>
      <rPr>
        <u/>
        <sz val="11"/>
        <color theme="1"/>
        <rFont val="Calibri"/>
        <family val="2"/>
        <scheme val="minor"/>
      </rPr>
      <t>Fiche-action suivante :</t>
    </r>
  </si>
  <si>
    <r>
      <t xml:space="preserve">Le Comité de programmation LEADER s'appuie sur une </t>
    </r>
    <r>
      <rPr>
        <u/>
        <sz val="11"/>
        <color rgb="FF000000"/>
        <rFont val="Calibri"/>
        <family val="2"/>
        <scheme val="minor"/>
      </rPr>
      <t>grille de sélection</t>
    </r>
    <r>
      <rPr>
        <sz val="11"/>
        <color rgb="FF000000"/>
        <rFont val="Calibri"/>
        <family val="2"/>
        <scheme val="minor"/>
      </rPr>
      <t xml:space="preserve"> pour analyser les projets.</t>
    </r>
  </si>
  <si>
    <r>
      <rPr>
        <b/>
        <sz val="11"/>
        <rFont val="Calibri"/>
        <family val="2"/>
        <scheme val="minor"/>
      </rPr>
      <t>Avant d'engager toute dépense sur le projet à financer</t>
    </r>
    <r>
      <rPr>
        <sz val="11"/>
        <color theme="1"/>
        <rFont val="Calibri"/>
        <family val="2"/>
        <scheme val="minor"/>
      </rPr>
      <t xml:space="preserve">, il est important de définir, </t>
    </r>
    <r>
      <rPr>
        <b/>
        <sz val="11"/>
        <color theme="5" tint="-0.249977111117893"/>
        <rFont val="Calibri"/>
        <family val="2"/>
        <scheme val="minor"/>
      </rPr>
      <t>avec l'aide de l'équipe technique LEADER</t>
    </r>
    <r>
      <rPr>
        <sz val="11"/>
        <color theme="1"/>
        <rFont val="Calibri"/>
        <family val="2"/>
        <scheme val="minor"/>
      </rPr>
      <t>, une "</t>
    </r>
    <r>
      <rPr>
        <u/>
        <sz val="11"/>
        <color theme="1"/>
        <rFont val="Calibri"/>
        <family val="2"/>
        <scheme val="minor"/>
      </rPr>
      <t>assiette de dépenses éligibles</t>
    </r>
    <r>
      <rPr>
        <sz val="11"/>
        <color theme="1"/>
        <rFont val="Calibri"/>
        <family val="2"/>
        <scheme val="minor"/>
      </rPr>
      <t>", un "</t>
    </r>
    <r>
      <rPr>
        <u/>
        <sz val="11"/>
        <color theme="1"/>
        <rFont val="Calibri"/>
        <family val="2"/>
        <scheme val="minor"/>
      </rPr>
      <t>calendrier prévisionnel de réalisation</t>
    </r>
    <r>
      <rPr>
        <sz val="11"/>
        <color theme="1"/>
        <rFont val="Calibri"/>
        <family val="2"/>
        <scheme val="minor"/>
      </rPr>
      <t>", et de déposer les dossiers de demande de subvention permettant de démarrer l'éligibilité des dépenses…</t>
    </r>
  </si>
  <si>
    <r>
      <t xml:space="preserve">Cette fiche succincte vient compléter le </t>
    </r>
    <r>
      <rPr>
        <b/>
        <sz val="12"/>
        <rFont val="Calibri"/>
        <family val="2"/>
        <scheme val="minor"/>
      </rPr>
      <t>GUIDE du porteur de projet</t>
    </r>
    <r>
      <rPr>
        <sz val="12"/>
        <rFont val="Calibri"/>
        <family val="2"/>
        <scheme val="minor"/>
      </rPr>
      <t xml:space="preserve"> (GAL Cœur d'Hérault) et la </t>
    </r>
    <r>
      <rPr>
        <b/>
        <sz val="12"/>
        <rFont val="Calibri"/>
        <family val="2"/>
        <scheme val="minor"/>
      </rPr>
      <t xml:space="preserve">NOTICE d'information au Porteur </t>
    </r>
    <r>
      <rPr>
        <sz val="12"/>
        <rFont val="Calibri"/>
        <family val="2"/>
        <scheme val="minor"/>
      </rPr>
      <t>(Région Occitanie - Europac) accessibles en ligne :</t>
    </r>
  </si>
  <si>
    <r>
      <rPr>
        <b/>
        <sz val="12"/>
        <rFont val="Calibri"/>
        <family val="2"/>
        <scheme val="minor"/>
      </rPr>
      <t>Précisions sur les devis à fournir :</t>
    </r>
    <r>
      <rPr>
        <sz val="12"/>
        <rFont val="Calibri"/>
        <family val="2"/>
        <scheme val="minor"/>
      </rPr>
      <t xml:space="preserve">
1) </t>
    </r>
    <r>
      <rPr>
        <u/>
        <sz val="12"/>
        <rFont val="Calibri"/>
        <family val="2"/>
        <scheme val="minor"/>
      </rPr>
      <t>Vous devez reporter dans l'onglet</t>
    </r>
    <r>
      <rPr>
        <sz val="12"/>
        <rFont val="Calibri"/>
        <family val="2"/>
        <scheme val="minor"/>
      </rPr>
      <t xml:space="preserve"> "Dépenses sur Devis" les </t>
    </r>
    <r>
      <rPr>
        <u/>
        <sz val="12"/>
        <rFont val="Calibri"/>
        <family val="2"/>
        <scheme val="minor"/>
      </rPr>
      <t>devis classés par poste de dépense</t>
    </r>
    <r>
      <rPr>
        <sz val="12"/>
        <rFont val="Calibri"/>
        <family val="2"/>
        <scheme val="minor"/>
      </rPr>
      <t xml:space="preserve"> : en colonnes C à H, les devis que vous avez retenu, en colonnes J et plus, les devis non retenu présentés à titre de comparatif. NB Pas de regroupement sous un seul intitulé quand il y a plusieurs devis. 
2) </t>
    </r>
    <r>
      <rPr>
        <u/>
        <sz val="12"/>
        <rFont val="Calibri"/>
        <family val="2"/>
        <scheme val="minor"/>
      </rPr>
      <t xml:space="preserve">Enregistrer chaque devis en respectant le format suivant </t>
    </r>
    <r>
      <rPr>
        <sz val="12"/>
        <rFont val="Calibri"/>
        <family val="2"/>
        <scheme val="minor"/>
      </rPr>
      <t xml:space="preserve">:  NuméroPJ_Fournisseur_Retenu/Non retenu
3) </t>
    </r>
    <r>
      <rPr>
        <u/>
        <sz val="12"/>
        <rFont val="Calibri"/>
        <family val="2"/>
        <scheme val="minor"/>
      </rPr>
      <t xml:space="preserve">Vous êtes sensés toujours choisir le devis le moins cher </t>
    </r>
    <r>
      <rPr>
        <sz val="12"/>
        <rFont val="Calibri"/>
        <family val="2"/>
        <scheme val="minor"/>
      </rPr>
      <t xml:space="preserve">pour justifier du coût raisonnable. Il est possible de choisir un fournisseur plus cher, dans ce cas on plafonne la dépense au montant du devis le moins cher majoré de 15% ET il faut pouvoir expliquer ce choix.
4) </t>
    </r>
    <r>
      <rPr>
        <u/>
        <sz val="12"/>
        <rFont val="Calibri"/>
        <family val="2"/>
        <scheme val="minor"/>
      </rPr>
      <t>Vous n'arrivez pas à trouver un devis comparatif</t>
    </r>
    <r>
      <rPr>
        <sz val="12"/>
        <rFont val="Calibri"/>
        <family val="2"/>
        <scheme val="minor"/>
      </rPr>
      <t xml:space="preserve"> pour les mêmes dépenses alors que vous avez sollicité plusieurs fournisseurs en local voire en national... L'Autorité de Gestion peut l'accepter de manière exceptionnelle si vous pouvez prouver que vous avez cherché activement (Courriels de sollicitation de fournisseurs, accusés de lecture, réponses négatives, copie d'écran de recherche sur google..).</t>
    </r>
  </si>
  <si>
    <t>JUSTIFICATIF ET TRACABILITE DU TEMPS PASSE =&gt;  Tableau de suivi du temps passé OU Tableau de suivi des heures inéligibles ?</t>
  </si>
  <si>
    <r>
      <t>Un tableau de</t>
    </r>
    <r>
      <rPr>
        <u/>
        <sz val="11"/>
        <color theme="1"/>
        <rFont val="Calibri"/>
        <family val="2"/>
        <scheme val="minor"/>
      </rPr>
      <t xml:space="preserve"> Suivi des heures inéligibles sera à renseigner qui devra tracer</t>
    </r>
    <r>
      <rPr>
        <sz val="11"/>
        <color theme="1"/>
        <rFont val="Calibri"/>
        <family val="2"/>
        <scheme val="minor"/>
      </rPr>
      <t xml:space="preserve"> : les arrêts maladie, congés parentalité, congés exceptionnels, formations sans lien avec le projet. NB les congés et RTT sont éligibles ! Cf modele fourni par le GAL. 
+ Par sécurité, toujours garder une </t>
    </r>
    <r>
      <rPr>
        <u/>
        <sz val="11"/>
        <color theme="1"/>
        <rFont val="Calibri"/>
        <family val="2"/>
        <scheme val="minor"/>
      </rPr>
      <t>copie de votre agenda numérique détaillé (ou tout autre preuve)</t>
    </r>
    <r>
      <rPr>
        <sz val="11"/>
        <color theme="1"/>
        <rFont val="Calibri"/>
        <family val="2"/>
        <scheme val="minor"/>
      </rPr>
      <t xml:space="preserve">, pour en cas de contrôle, pouvoir facilement justifier le temps consacré à l'opération... </t>
    </r>
  </si>
  <si>
    <t>Vous récupérez la TVA sur les dépenses du projet…..............=&gt; Présentez les dépenses en HT</t>
  </si>
  <si>
    <t>Vous ne récupérez pas la TVA sur les dépenses du projet ... =&gt; Présentez les dépenses en TTC et joindre une attestation des services fiscaux statutant sur votre exonération</t>
  </si>
  <si>
    <r>
      <rPr>
        <b/>
        <sz val="11"/>
        <color theme="1"/>
        <rFont val="Calibri"/>
        <family val="2"/>
        <scheme val="minor"/>
      </rPr>
      <t xml:space="preserve">Concernant le nombre d'heures prévisionnelles, 2 cas sont possibles : </t>
    </r>
    <r>
      <rPr>
        <sz val="11"/>
        <color theme="1"/>
        <rFont val="Calibri"/>
        <family val="2"/>
        <scheme val="minor"/>
      </rPr>
      <t xml:space="preserve">
- l'agent a un temps variable consacré à l'opération : seule une estimation du nombre d'heures consacré à l'opération est nécessaire (un justificatif permettant de rattacher l'agent à la structure porteuse de projet est alors demandé)
- l'agent est affecté exclusivement à l'opération ou partiellement mais selon un pourcentage fixe. Dans ce cas, on se base sur les 1607 heures annule de durée légale du travail auxquelles est appliqué le pourcentage issu des justificatifs (fiches de postes, lettres de mission, contrat de travail pour calculer le temps consacré à l'opération)
</t>
    </r>
    <r>
      <rPr>
        <u/>
        <sz val="11"/>
        <color theme="1"/>
        <rFont val="Calibri"/>
        <family val="2"/>
        <scheme val="minor"/>
      </rPr>
      <t>Exemple</t>
    </r>
    <r>
      <rPr>
        <sz val="11"/>
        <color theme="1"/>
        <rFont val="Calibri"/>
        <family val="2"/>
        <scheme val="minor"/>
      </rPr>
      <t xml:space="preserve"> : projet sur 1 an, agent affecté à 50 % à l'opération et avec une quotité de temps de travail de 80 % = 1607 x 50% (affectation à l'opération) x 80% (quotité de travail) = 642,8 heures</t>
    </r>
  </si>
  <si>
    <t>FA6 - Animation de la stratégie LEADER 2023-2027 (réservée au GAL Cœur d'Hérault)</t>
  </si>
  <si>
    <t>Montage dossier</t>
  </si>
  <si>
    <t>Qu'est-ce qu'une demande minimale ?</t>
  </si>
  <si>
    <r>
      <rPr>
        <u/>
        <sz val="10"/>
        <color theme="1"/>
        <rFont val="Verdana"/>
        <family val="2"/>
      </rPr>
      <t>Une demande minimale comporte les éléments suivants :</t>
    </r>
    <r>
      <rPr>
        <sz val="10"/>
        <color theme="1"/>
        <rFont val="Verdana"/>
        <family val="2"/>
      </rPr>
      <t xml:space="preserve">
         •  le nom de l’entreprise, la taille de l’entreprise si nécessaire ; 
         •  la description du projet ou de l’activité, y compris ses dates de début et de fin ;
         •  la localisation du projet ou de l’activité ; 
         •  la liste des dépenses prévisionnelles ;
         •  le type d’aide (subvention, prêt, garantie, avance récupérable ou autre) et le montant du financement public sollicité.
Dans EUROPAC, ces éléments doivent être complétés à minima de la fiche descriptive de l'opération et de la fiche d'opportunité pour être recevable.
A noter qu'avec le dépôt informatique, lorsque le porteur de projet aura validé sa demande d'aide, il ne pourra pas revenir dessus lorsqu'il le souhaite. C'est le service instructeur qui devra lui donner la main. Il es'agit d'une évolution du circuit de gestion qu'il faudra accompagner mais l'utilisation d'EUROPAC impose un cadre plus clair dès le début.</t>
    </r>
  </si>
  <si>
    <r>
      <rPr>
        <u/>
        <sz val="10"/>
        <color theme="1"/>
        <rFont val="Verdana"/>
        <family val="2"/>
      </rPr>
      <t>Une demande minimale comporte les éléments suivants :</t>
    </r>
    <r>
      <rPr>
        <sz val="10"/>
        <color theme="1"/>
        <rFont val="Verdana"/>
        <family val="2"/>
      </rPr>
      <t xml:space="preserve">
         •  le nom de l’entreprise, la taille de l’entreprise si nécessaire ; 
         •  la description du projet ou de l’activité, y compris ses dates de début et de fin ;
         •  la localisation du projet ou de l’activité ; 
         •  la liste des dépenses prévisionnelles ;
         •  le type d’aide (subvention, prêt, garantie, avance récupérable ou autre) et le montant du financement public sollicité.
Dans EUROPAC, ces éléments doivent être complétés à minima de la fiche descriptive de l'opération et de la fiche d'opportunité pour être recevable.
A noter qu'avec le dépôt informatique, lorsque le porteur de projet aura validé sa demande d'aide, il ne pourra pas revenir dessus lorsqu'il le souhaite. C'est le service instructeur qui devra lui donner la main. </t>
    </r>
  </si>
  <si>
    <t>Nb salariés :</t>
  </si>
  <si>
    <t xml:space="preserve"> Edition du 07/02/2025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</si>
</sst>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0.00\ &quot;€&quot;"/>
    <numFmt numFmtId="165" formatCode="#,##0.00&quot; €&quot;;\-#,##0.00&quot; €&quot;"/>
    <numFmt numFmtId="166" formatCode="_-* #,##0.00&quot; €&quot;_-;\-* #,##0.00&quot; €&quot;_-;_-* \-&quot;?&quot;&quot;?&quot;&quot; €&quot;_-;_-@_-"/>
    <numFmt numFmtId="167" formatCode="_-* #,##0.00\ _€_-;\-* #,##0.00\ _€_-;_-* &quot;-&quot;??\ _€_-;_-@_-"/>
    <numFmt numFmtId="168" formatCode="0.0000%"/>
    <numFmt numFmtId="169" formatCode="[$-40C]General"/>
    <numFmt numFmtId="170" formatCode="#,##0\ &quot;€&quot;"/>
  </numFmts>
  <fonts count="75" x14ac:knownFonts="1">
    <font>
      <sz val="11"/>
      <color theme="1"/>
      <name val="Calibri"/>
      <family val="2"/>
      <scheme val="minor"/>
    </font>
    <font>
      <sz val="11"/>
      <color theme="1"/>
      <name val="Calibri"/>
      <family val="2"/>
      <scheme val="minor"/>
    </font>
    <font>
      <sz val="10"/>
      <name val="Arial"/>
      <family val="2"/>
    </font>
    <font>
      <sz val="11"/>
      <color rgb="FF000000"/>
      <name val="Calibri"/>
      <family val="2"/>
    </font>
    <font>
      <u/>
      <sz val="11"/>
      <color theme="10"/>
      <name val="Calibri"/>
      <family val="2"/>
    </font>
    <font>
      <sz val="10"/>
      <color theme="3" tint="0.24994659260841701"/>
      <name val="Calibri"/>
      <family val="2"/>
      <scheme val="minor"/>
    </font>
    <font>
      <sz val="11"/>
      <color rgb="FFFF0000"/>
      <name val="Calibri"/>
      <family val="2"/>
      <scheme val="minor"/>
    </font>
    <font>
      <b/>
      <sz val="11"/>
      <color theme="1"/>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b/>
      <sz val="14"/>
      <color theme="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2"/>
      <color rgb="FFFF0000"/>
      <name val="Calibri"/>
      <family val="2"/>
      <scheme val="minor"/>
    </font>
    <font>
      <b/>
      <sz val="9"/>
      <color theme="1"/>
      <name val="Calibri"/>
      <family val="2"/>
      <scheme val="minor"/>
    </font>
    <font>
      <sz val="10"/>
      <name val="Calibri"/>
      <family val="2"/>
      <scheme val="minor"/>
    </font>
    <font>
      <b/>
      <sz val="10"/>
      <name val="Calibri"/>
      <family val="2"/>
      <scheme val="minor"/>
    </font>
    <font>
      <b/>
      <sz val="16"/>
      <color theme="1"/>
      <name val="Calibri"/>
      <family val="2"/>
      <scheme val="minor"/>
    </font>
    <font>
      <b/>
      <sz val="11"/>
      <color theme="0"/>
      <name val="Calibri"/>
      <family val="2"/>
      <scheme val="minor"/>
    </font>
    <font>
      <b/>
      <sz val="11"/>
      <color rgb="FF000000"/>
      <name val="Calibri"/>
      <family val="2"/>
      <scheme val="minor"/>
    </font>
    <font>
      <sz val="11"/>
      <color rgb="FF000000"/>
      <name val="Calibri"/>
      <family val="2"/>
      <scheme val="minor"/>
    </font>
    <font>
      <sz val="10"/>
      <color rgb="FFFF0000"/>
      <name val="Calibri"/>
      <family val="2"/>
      <scheme val="minor"/>
    </font>
    <font>
      <sz val="14"/>
      <color theme="0"/>
      <name val="Calibri"/>
      <family val="2"/>
      <scheme val="minor"/>
    </font>
    <font>
      <b/>
      <sz val="12"/>
      <name val="Calibri"/>
      <family val="2"/>
      <scheme val="minor"/>
    </font>
    <font>
      <sz val="8"/>
      <name val="Calibri"/>
      <family val="2"/>
      <scheme val="minor"/>
    </font>
    <font>
      <i/>
      <sz val="7"/>
      <name val="Calibri"/>
      <family val="2"/>
      <scheme val="minor"/>
    </font>
    <font>
      <b/>
      <sz val="8"/>
      <name val="Calibri"/>
      <family val="2"/>
      <scheme val="minor"/>
    </font>
    <font>
      <sz val="12"/>
      <name val="Calibri"/>
      <family val="2"/>
      <scheme val="minor"/>
    </font>
    <font>
      <sz val="9"/>
      <name val="Calibri"/>
      <family val="2"/>
      <scheme val="minor"/>
    </font>
    <font>
      <b/>
      <sz val="9"/>
      <color indexed="17"/>
      <name val="Calibri"/>
      <family val="2"/>
      <scheme val="minor"/>
    </font>
    <font>
      <sz val="9"/>
      <color theme="1"/>
      <name val="Calibri"/>
      <family val="2"/>
      <scheme val="minor"/>
    </font>
    <font>
      <b/>
      <sz val="8"/>
      <color indexed="23"/>
      <name val="Calibri"/>
      <family val="2"/>
      <scheme val="minor"/>
    </font>
    <font>
      <b/>
      <sz val="11"/>
      <name val="Calibri"/>
      <family val="2"/>
      <scheme val="minor"/>
    </font>
    <font>
      <b/>
      <sz val="9"/>
      <name val="Calibri"/>
      <family val="2"/>
      <scheme val="minor"/>
    </font>
    <font>
      <b/>
      <i/>
      <u/>
      <sz val="10"/>
      <name val="Calibri"/>
      <family val="2"/>
      <scheme val="minor"/>
    </font>
    <font>
      <i/>
      <sz val="8"/>
      <color indexed="10"/>
      <name val="Calibri"/>
      <family val="2"/>
      <scheme val="minor"/>
    </font>
    <font>
      <sz val="8"/>
      <color theme="1"/>
      <name val="Calibri"/>
      <family val="2"/>
      <scheme val="minor"/>
    </font>
    <font>
      <sz val="10"/>
      <color indexed="55"/>
      <name val="Calibri"/>
      <family val="2"/>
      <scheme val="minor"/>
    </font>
    <font>
      <sz val="11"/>
      <name val="Calibri"/>
      <family val="2"/>
      <scheme val="minor"/>
    </font>
    <font>
      <b/>
      <sz val="16"/>
      <name val="Calibri"/>
      <family val="2"/>
      <scheme val="minor"/>
    </font>
    <font>
      <b/>
      <sz val="14"/>
      <name val="Calibri"/>
      <family val="2"/>
      <scheme val="minor"/>
    </font>
    <font>
      <u/>
      <sz val="11"/>
      <color theme="1"/>
      <name val="Calibri"/>
      <family val="2"/>
      <scheme val="minor"/>
    </font>
    <font>
      <b/>
      <sz val="14"/>
      <color rgb="FF000000"/>
      <name val="Calibri"/>
      <family val="2"/>
      <scheme val="minor"/>
    </font>
    <font>
      <sz val="14"/>
      <color theme="1"/>
      <name val="Calibri"/>
      <family val="2"/>
      <scheme val="minor"/>
    </font>
    <font>
      <i/>
      <sz val="8"/>
      <color theme="1"/>
      <name val="Calibri"/>
      <family val="2"/>
      <scheme val="minor"/>
    </font>
    <font>
      <b/>
      <vertAlign val="superscript"/>
      <sz val="10"/>
      <color theme="1"/>
      <name val="Calibri"/>
      <family val="2"/>
      <scheme val="minor"/>
    </font>
    <font>
      <i/>
      <sz val="9"/>
      <color theme="1"/>
      <name val="Calibri"/>
      <family val="2"/>
      <scheme val="minor"/>
    </font>
    <font>
      <b/>
      <i/>
      <sz val="20"/>
      <color theme="1"/>
      <name val="Calibri"/>
      <family val="2"/>
      <scheme val="minor"/>
    </font>
    <font>
      <i/>
      <sz val="10"/>
      <color theme="1"/>
      <name val="Calibri"/>
      <family val="2"/>
      <scheme val="minor"/>
    </font>
    <font>
      <b/>
      <sz val="11"/>
      <color rgb="FFFF000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b/>
      <sz val="10"/>
      <color rgb="FF000000"/>
      <name val="Calibri"/>
      <family val="2"/>
      <scheme val="minor"/>
    </font>
    <font>
      <sz val="14"/>
      <name val="Calibri"/>
      <family val="2"/>
      <scheme val="minor"/>
    </font>
    <font>
      <u/>
      <sz val="12"/>
      <name val="Calibri"/>
      <family val="2"/>
      <scheme val="minor"/>
    </font>
    <font>
      <b/>
      <sz val="20"/>
      <color theme="0"/>
      <name val="Calibri"/>
      <family val="2"/>
      <scheme val="minor"/>
    </font>
    <font>
      <b/>
      <u/>
      <sz val="11"/>
      <color theme="10"/>
      <name val="Calibri"/>
      <family val="2"/>
      <scheme val="minor"/>
    </font>
    <font>
      <sz val="12"/>
      <color theme="0"/>
      <name val="Calibri"/>
      <family val="2"/>
      <scheme val="minor"/>
    </font>
    <font>
      <sz val="16"/>
      <color theme="1"/>
      <name val="Calibri"/>
      <family val="2"/>
      <scheme val="minor"/>
    </font>
    <font>
      <b/>
      <sz val="18"/>
      <color theme="1"/>
      <name val="Calibri"/>
      <family val="2"/>
      <scheme val="minor"/>
    </font>
    <font>
      <sz val="11"/>
      <color theme="0"/>
      <name val="Calibri"/>
      <family val="2"/>
      <scheme val="minor"/>
    </font>
    <font>
      <i/>
      <sz val="11"/>
      <color theme="1"/>
      <name val="Calibri"/>
      <family val="2"/>
      <scheme val="minor"/>
    </font>
    <font>
      <u/>
      <sz val="11"/>
      <name val="Calibri"/>
      <family val="2"/>
      <scheme val="minor"/>
    </font>
    <font>
      <sz val="18"/>
      <color theme="0"/>
      <name val="Calibri"/>
      <family val="2"/>
      <scheme val="minor"/>
    </font>
    <font>
      <u/>
      <sz val="11"/>
      <color rgb="FF000000"/>
      <name val="Calibri"/>
      <family val="2"/>
      <scheme val="minor"/>
    </font>
    <font>
      <b/>
      <sz val="12"/>
      <color rgb="FF000000"/>
      <name val="Calibri"/>
      <family val="2"/>
      <scheme val="minor"/>
    </font>
    <font>
      <b/>
      <sz val="12"/>
      <color theme="1"/>
      <name val="Aptos Narrow"/>
      <family val="2"/>
    </font>
    <font>
      <b/>
      <sz val="12"/>
      <name val="Aptos Narrow"/>
      <family val="2"/>
    </font>
    <font>
      <b/>
      <sz val="11"/>
      <color theme="5" tint="-0.249977111117893"/>
      <name val="Calibri"/>
      <family val="2"/>
      <scheme val="minor"/>
    </font>
    <font>
      <sz val="10"/>
      <color theme="1"/>
      <name val="Verdana"/>
      <family val="2"/>
    </font>
    <font>
      <u/>
      <sz val="10"/>
      <color theme="1"/>
      <name val="Verdana"/>
      <family val="2"/>
    </font>
    <font>
      <b/>
      <sz val="10"/>
      <color theme="1"/>
      <name val="Verdana"/>
      <family val="2"/>
    </font>
  </fonts>
  <fills count="23">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indexed="43"/>
        <bgColor indexed="64"/>
      </patternFill>
    </fill>
    <fill>
      <patternFill patternType="solid">
        <fgColor theme="0"/>
        <bgColor theme="0" tint="-0.14999847407452621"/>
      </patternFill>
    </fill>
    <fill>
      <patternFill patternType="solid">
        <fgColor theme="0"/>
        <bgColor indexed="64"/>
      </patternFill>
    </fill>
    <fill>
      <patternFill patternType="solid">
        <fgColor indexed="22"/>
        <bgColor indexed="31"/>
      </patternFill>
    </fill>
    <fill>
      <patternFill patternType="solid">
        <fgColor theme="0" tint="-0.14999847407452621"/>
        <bgColor indexed="9"/>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EC663A"/>
        <bgColor indexed="64"/>
      </patternFill>
    </fill>
    <fill>
      <patternFill patternType="solid">
        <fgColor rgb="FFEC663A"/>
        <bgColor indexed="38"/>
      </patternFill>
    </fill>
    <fill>
      <patternFill patternType="solid">
        <fgColor theme="0" tint="-0.249977111117893"/>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thin">
        <color indexed="8"/>
      </right>
      <top style="thin">
        <color indexed="64"/>
      </top>
      <bottom style="thin">
        <color indexed="64"/>
      </bottom>
      <diagonal/>
    </border>
    <border>
      <left/>
      <right/>
      <top style="thin">
        <color indexed="64"/>
      </top>
      <bottom/>
      <diagonal/>
    </border>
    <border>
      <left style="thin">
        <color indexed="8"/>
      </left>
      <right/>
      <top/>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bottom style="thin">
        <color auto="1"/>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thin">
        <color indexed="64"/>
      </right>
      <top style="thin">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bottom/>
      <diagonal/>
    </border>
  </borders>
  <cellStyleXfs count="13">
    <xf numFmtId="0" fontId="0"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169" fontId="3" fillId="0" borderId="0"/>
    <xf numFmtId="167" fontId="1" fillId="0" borderId="0" applyFont="0" applyFill="0" applyBorder="0" applyAlignment="0" applyProtection="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44" fontId="2" fillId="0" borderId="0" applyFont="0" applyFill="0" applyBorder="0" applyAlignment="0" applyProtection="0"/>
    <xf numFmtId="169" fontId="5" fillId="0" borderId="0" applyFont="0" applyFill="0" applyBorder="0" applyAlignment="0" applyProtection="0"/>
    <xf numFmtId="0" fontId="2" fillId="0" borderId="0"/>
    <xf numFmtId="44" fontId="1" fillId="0" borderId="0" applyFont="0" applyFill="0" applyBorder="0" applyAlignment="0" applyProtection="0"/>
    <xf numFmtId="0" fontId="54" fillId="0" borderId="0" applyNumberFormat="0" applyFill="0" applyBorder="0" applyAlignment="0" applyProtection="0"/>
  </cellStyleXfs>
  <cellXfs count="532">
    <xf numFmtId="0" fontId="0" fillId="0" borderId="0" xfId="0"/>
    <xf numFmtId="0" fontId="10" fillId="0" borderId="0" xfId="0" applyFont="1" applyAlignment="1">
      <alignment vertical="center"/>
    </xf>
    <xf numFmtId="0" fontId="7" fillId="0" borderId="0" xfId="0" applyFont="1" applyAlignment="1">
      <alignment vertical="center"/>
    </xf>
    <xf numFmtId="0" fontId="10" fillId="0" borderId="0" xfId="0" applyFont="1" applyAlignment="1">
      <alignment horizontal="left" vertical="center"/>
    </xf>
    <xf numFmtId="0" fontId="7" fillId="2" borderId="2" xfId="0" applyFont="1" applyFill="1" applyBorder="1" applyAlignment="1">
      <alignment horizontal="left" vertical="center"/>
    </xf>
    <xf numFmtId="0" fontId="7" fillId="2" borderId="7" xfId="0" applyFont="1" applyFill="1" applyBorder="1" applyAlignme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right" vertical="center"/>
    </xf>
    <xf numFmtId="164" fontId="7" fillId="0" borderId="0" xfId="0" applyNumberFormat="1" applyFont="1" applyAlignment="1">
      <alignment horizontal="right" vertical="center"/>
    </xf>
    <xf numFmtId="9" fontId="7" fillId="0" borderId="0" xfId="1" applyFont="1" applyBorder="1" applyAlignment="1">
      <alignment horizontal="left" vertical="center"/>
    </xf>
    <xf numFmtId="0" fontId="9" fillId="0" borderId="0" xfId="0" applyFont="1" applyAlignment="1">
      <alignment vertical="center"/>
    </xf>
    <xf numFmtId="0" fontId="15" fillId="2" borderId="7" xfId="0" applyFont="1" applyFill="1" applyBorder="1" applyAlignment="1">
      <alignment vertical="center"/>
    </xf>
    <xf numFmtId="0" fontId="7" fillId="3" borderId="5" xfId="0" applyFont="1" applyFill="1" applyBorder="1" applyAlignment="1">
      <alignment horizontal="left" vertical="center"/>
    </xf>
    <xf numFmtId="0" fontId="16" fillId="3"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top"/>
    </xf>
    <xf numFmtId="0" fontId="17"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7" fillId="0" borderId="0" xfId="0" applyFont="1" applyAlignment="1">
      <alignment horizontal="center" vertical="center" wrapText="1"/>
    </xf>
    <xf numFmtId="0" fontId="17" fillId="13" borderId="0" xfId="0" applyFont="1" applyFill="1" applyAlignment="1">
      <alignment vertical="center"/>
    </xf>
    <xf numFmtId="0" fontId="26" fillId="13" borderId="0" xfId="0" applyFont="1" applyFill="1" applyAlignment="1">
      <alignment vertical="center" wrapText="1"/>
    </xf>
    <xf numFmtId="0" fontId="27" fillId="13" borderId="0" xfId="0" applyFont="1" applyFill="1" applyAlignment="1">
      <alignment horizontal="justify" vertical="center" wrapText="1"/>
    </xf>
    <xf numFmtId="0" fontId="17" fillId="13" borderId="0" xfId="0" applyFont="1" applyFill="1" applyAlignment="1">
      <alignment vertical="center" wrapText="1"/>
    </xf>
    <xf numFmtId="0" fontId="17" fillId="0" borderId="0" xfId="0" applyFont="1" applyAlignment="1" applyProtection="1">
      <alignment vertical="center" wrapText="1"/>
      <protection locked="0"/>
    </xf>
    <xf numFmtId="0" fontId="30" fillId="0" borderId="0" xfId="0" applyFont="1" applyAlignment="1">
      <alignment horizontal="center" vertical="center" wrapText="1"/>
    </xf>
    <xf numFmtId="0" fontId="18" fillId="0" borderId="0" xfId="0" applyFont="1" applyAlignment="1">
      <alignment vertical="center"/>
    </xf>
    <xf numFmtId="0" fontId="31" fillId="0" borderId="0" xfId="0" applyFont="1" applyAlignment="1">
      <alignment horizontal="left" vertical="center"/>
    </xf>
    <xf numFmtId="0" fontId="30" fillId="0" borderId="0" xfId="0" applyFont="1" applyAlignment="1">
      <alignment horizontal="left" vertical="center" wrapText="1"/>
    </xf>
    <xf numFmtId="165" fontId="30" fillId="0" borderId="0" xfId="0" applyNumberFormat="1" applyFont="1" applyAlignment="1">
      <alignment vertical="center" wrapText="1"/>
    </xf>
    <xf numFmtId="166" fontId="30" fillId="0" borderId="0" xfId="0" applyNumberFormat="1" applyFont="1" applyAlignment="1">
      <alignment vertical="center" wrapText="1"/>
    </xf>
    <xf numFmtId="0" fontId="30" fillId="0" borderId="8" xfId="0" applyFont="1" applyBorder="1" applyAlignment="1">
      <alignment horizontal="left" vertical="center" wrapText="1"/>
    </xf>
    <xf numFmtId="0" fontId="30" fillId="0" borderId="0" xfId="0" applyFont="1" applyAlignment="1">
      <alignment vertical="center" wrapText="1"/>
    </xf>
    <xf numFmtId="2" fontId="30" fillId="0" borderId="0" xfId="0" applyNumberFormat="1" applyFont="1" applyAlignment="1">
      <alignment vertical="center" wrapText="1"/>
    </xf>
    <xf numFmtId="0" fontId="28" fillId="12" borderId="1" xfId="0" applyFont="1" applyFill="1" applyBorder="1" applyAlignment="1">
      <alignment horizontal="center" vertical="center" wrapText="1"/>
    </xf>
    <xf numFmtId="164" fontId="10" fillId="7" borderId="1" xfId="0" applyNumberFormat="1" applyFont="1" applyFill="1" applyBorder="1" applyAlignment="1">
      <alignment vertical="center" wrapText="1"/>
    </xf>
    <xf numFmtId="0" fontId="10" fillId="0" borderId="7" xfId="0" applyFont="1" applyBorder="1" applyAlignment="1">
      <alignment vertical="center" wrapText="1"/>
    </xf>
    <xf numFmtId="164" fontId="16" fillId="8" borderId="1" xfId="0" applyNumberFormat="1" applyFont="1" applyFill="1" applyBorder="1" applyAlignment="1">
      <alignment vertical="center" wrapText="1"/>
    </xf>
    <xf numFmtId="2" fontId="9" fillId="8" borderId="6" xfId="1" applyNumberFormat="1" applyFont="1" applyFill="1" applyBorder="1" applyAlignment="1">
      <alignment horizontal="center" vertical="center" wrapText="1"/>
    </xf>
    <xf numFmtId="2" fontId="12" fillId="8" borderId="14" xfId="2" applyNumberFormat="1" applyFont="1" applyFill="1" applyBorder="1" applyAlignment="1">
      <alignment vertical="center" wrapText="1"/>
    </xf>
    <xf numFmtId="164" fontId="14" fillId="4" borderId="19" xfId="0" applyNumberFormat="1" applyFont="1" applyFill="1" applyBorder="1" applyAlignment="1">
      <alignment horizontal="center" vertical="center" wrapText="1"/>
    </xf>
    <xf numFmtId="167" fontId="17" fillId="0" borderId="0" xfId="0" applyNumberFormat="1" applyFont="1" applyAlignment="1" applyProtection="1">
      <alignment vertical="center" wrapText="1"/>
      <protection locked="0"/>
    </xf>
    <xf numFmtId="164" fontId="10" fillId="8" borderId="1" xfId="0" applyNumberFormat="1" applyFont="1" applyFill="1" applyBorder="1" applyAlignment="1">
      <alignment vertical="center" wrapText="1"/>
    </xf>
    <xf numFmtId="0" fontId="16" fillId="0" borderId="1" xfId="0" applyFont="1" applyBorder="1" applyAlignment="1">
      <alignment vertical="center" wrapText="1"/>
    </xf>
    <xf numFmtId="0" fontId="10" fillId="0" borderId="15"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2" fontId="10" fillId="8" borderId="6" xfId="1" applyNumberFormat="1" applyFont="1" applyFill="1" applyBorder="1" applyAlignment="1">
      <alignment horizontal="center" vertical="center" wrapText="1"/>
    </xf>
    <xf numFmtId="0" fontId="10" fillId="8" borderId="2" xfId="0" applyFont="1" applyFill="1" applyBorder="1" applyAlignment="1">
      <alignment vertical="center" wrapText="1"/>
    </xf>
    <xf numFmtId="49" fontId="9" fillId="8" borderId="1" xfId="0" applyNumberFormat="1" applyFont="1" applyFill="1" applyBorder="1" applyAlignment="1">
      <alignment vertical="center" wrapText="1"/>
    </xf>
    <xf numFmtId="2" fontId="32" fillId="8" borderId="6" xfId="1" applyNumberFormat="1" applyFont="1" applyFill="1" applyBorder="1" applyAlignment="1">
      <alignment horizontal="center" vertical="center" wrapText="1"/>
    </xf>
    <xf numFmtId="2" fontId="16" fillId="8" borderId="16" xfId="2" applyNumberFormat="1" applyFont="1" applyFill="1" applyBorder="1" applyAlignment="1">
      <alignment vertical="center" wrapText="1"/>
    </xf>
    <xf numFmtId="0" fontId="28" fillId="0" borderId="10" xfId="0" applyFont="1" applyBorder="1" applyAlignment="1" applyProtection="1">
      <alignment horizontal="right" vertical="center" wrapText="1"/>
      <protection locked="0"/>
    </xf>
    <xf numFmtId="0" fontId="33" fillId="9" borderId="11" xfId="0" applyFont="1" applyFill="1" applyBorder="1" applyAlignment="1" applyProtection="1">
      <alignment horizontal="right" vertical="center" wrapText="1"/>
      <protection locked="0"/>
    </xf>
    <xf numFmtId="0" fontId="33" fillId="9" borderId="1" xfId="0" applyFont="1" applyFill="1" applyBorder="1" applyAlignment="1" applyProtection="1">
      <alignment horizontal="center" vertical="center" wrapText="1"/>
      <protection locked="0"/>
    </xf>
    <xf numFmtId="164" fontId="33" fillId="9" borderId="13" xfId="0" applyNumberFormat="1" applyFont="1" applyFill="1" applyBorder="1" applyAlignment="1" applyProtection="1">
      <alignment vertical="center" wrapText="1"/>
      <protection locked="0"/>
    </xf>
    <xf numFmtId="164" fontId="34" fillId="4" borderId="19" xfId="0" applyNumberFormat="1" applyFont="1" applyFill="1" applyBorder="1" applyAlignment="1">
      <alignment horizontal="center" vertical="center" wrapText="1"/>
    </xf>
    <xf numFmtId="0" fontId="31" fillId="0" borderId="0" xfId="0" applyFont="1" applyAlignment="1">
      <alignment horizontal="left" vertical="center" wrapText="1"/>
    </xf>
    <xf numFmtId="0" fontId="0" fillId="0" borderId="0" xfId="3" applyFont="1" applyAlignment="1">
      <alignment vertical="center" wrapText="1"/>
    </xf>
    <xf numFmtId="0" fontId="7" fillId="0" borderId="0" xfId="3" applyFont="1" applyAlignment="1">
      <alignment vertical="center" wrapText="1"/>
    </xf>
    <xf numFmtId="0" fontId="30" fillId="0" borderId="0" xfId="0" applyFont="1" applyAlignment="1">
      <alignment vertical="center"/>
    </xf>
    <xf numFmtId="0" fontId="30" fillId="0" borderId="0" xfId="0" applyFont="1" applyAlignment="1">
      <alignment horizontal="left" vertical="center"/>
    </xf>
    <xf numFmtId="164" fontId="18" fillId="10" borderId="1" xfId="0" applyNumberFormat="1" applyFont="1" applyFill="1" applyBorder="1" applyAlignment="1">
      <alignment horizontal="center" vertical="center"/>
    </xf>
    <xf numFmtId="0" fontId="30" fillId="0" borderId="0" xfId="0" applyFont="1" applyAlignment="1">
      <alignment horizontal="center" vertical="center"/>
    </xf>
    <xf numFmtId="0" fontId="26" fillId="0" borderId="1" xfId="0" applyFont="1" applyBorder="1" applyAlignment="1">
      <alignment horizontal="left" vertical="center"/>
    </xf>
    <xf numFmtId="10" fontId="30" fillId="0" borderId="1" xfId="0" applyNumberFormat="1" applyFont="1" applyBorder="1" applyAlignment="1">
      <alignment vertical="center"/>
    </xf>
    <xf numFmtId="168" fontId="30" fillId="0" borderId="0" xfId="1" applyNumberFormat="1" applyFont="1" applyAlignment="1" applyProtection="1">
      <alignment vertical="center"/>
    </xf>
    <xf numFmtId="0" fontId="0" fillId="0" borderId="0" xfId="3" applyFont="1" applyAlignment="1">
      <alignment vertical="center"/>
    </xf>
    <xf numFmtId="0" fontId="7" fillId="0" borderId="0" xfId="3" applyFont="1" applyAlignment="1">
      <alignment vertical="center"/>
    </xf>
    <xf numFmtId="0" fontId="35" fillId="0" borderId="0" xfId="0" applyFont="1" applyAlignment="1">
      <alignment vertical="center"/>
    </xf>
    <xf numFmtId="165" fontId="17" fillId="0" borderId="0" xfId="0" applyNumberFormat="1" applyFont="1" applyAlignment="1">
      <alignment horizontal="center" vertical="center" wrapText="1"/>
    </xf>
    <xf numFmtId="0" fontId="36" fillId="0" borderId="0" xfId="0" applyFont="1" applyAlignment="1">
      <alignment vertical="center" wrapText="1"/>
    </xf>
    <xf numFmtId="0" fontId="17" fillId="0" borderId="17" xfId="0" applyFont="1" applyBorder="1" applyAlignment="1">
      <alignment vertical="center"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37" fillId="0" borderId="0" xfId="0" applyFont="1" applyAlignment="1">
      <alignment horizontal="left" vertical="center" wrapText="1"/>
    </xf>
    <xf numFmtId="0" fontId="28" fillId="6" borderId="10" xfId="0" applyFont="1" applyFill="1" applyBorder="1" applyAlignment="1">
      <alignment horizontal="center" vertical="center" wrapText="1"/>
    </xf>
    <xf numFmtId="0" fontId="28" fillId="6" borderId="11"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30" fillId="0" borderId="18" xfId="0" applyFont="1" applyBorder="1" applyAlignment="1">
      <alignment horizontal="center" vertical="center" wrapText="1"/>
    </xf>
    <xf numFmtId="44" fontId="12" fillId="0" borderId="0" xfId="3" applyNumberFormat="1" applyFont="1" applyAlignment="1">
      <alignment vertical="center" wrapText="1"/>
    </xf>
    <xf numFmtId="0" fontId="38" fillId="0" borderId="1" xfId="0" applyFont="1" applyBorder="1" applyAlignment="1">
      <alignment vertical="center" wrapText="1"/>
    </xf>
    <xf numFmtId="164" fontId="9" fillId="8" borderId="1" xfId="0" applyNumberFormat="1" applyFont="1" applyFill="1" applyBorder="1" applyAlignment="1">
      <alignment vertical="center" wrapText="1"/>
    </xf>
    <xf numFmtId="164" fontId="30" fillId="4" borderId="11" xfId="0" applyNumberFormat="1" applyFont="1" applyFill="1" applyBorder="1" applyAlignment="1">
      <alignment horizontal="center" vertical="center" wrapText="1"/>
    </xf>
    <xf numFmtId="1" fontId="30" fillId="0" borderId="1" xfId="0" applyNumberFormat="1" applyFont="1" applyBorder="1" applyAlignment="1" applyProtection="1">
      <alignment horizontal="center" vertical="center" wrapText="1"/>
      <protection locked="0"/>
    </xf>
    <xf numFmtId="164" fontId="17" fillId="4" borderId="0" xfId="0" applyNumberFormat="1" applyFont="1" applyFill="1" applyAlignment="1">
      <alignment horizontal="center" vertical="center" wrapText="1"/>
    </xf>
    <xf numFmtId="0" fontId="30" fillId="0" borderId="18" xfId="0" applyFont="1" applyBorder="1" applyAlignment="1" applyProtection="1">
      <alignment horizontal="center" vertical="center" wrapText="1"/>
      <protection locked="0"/>
    </xf>
    <xf numFmtId="0" fontId="39" fillId="9" borderId="0" xfId="0" applyFont="1" applyFill="1" applyAlignment="1">
      <alignment vertical="center" wrapText="1"/>
    </xf>
    <xf numFmtId="0" fontId="39" fillId="0" borderId="0" xfId="0" applyFont="1" applyAlignment="1">
      <alignment vertical="center" wrapText="1"/>
    </xf>
    <xf numFmtId="0" fontId="28" fillId="13" borderId="9" xfId="0" applyFont="1" applyFill="1" applyBorder="1" applyAlignment="1">
      <alignment horizontal="center" vertical="center" wrapText="1"/>
    </xf>
    <xf numFmtId="0" fontId="28" fillId="13" borderId="11"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28" fillId="13" borderId="6" xfId="0" applyFont="1" applyFill="1" applyBorder="1" applyAlignment="1">
      <alignment horizontal="center" vertical="center" wrapText="1"/>
    </xf>
    <xf numFmtId="0" fontId="28" fillId="13" borderId="12" xfId="0" applyFont="1" applyFill="1" applyBorder="1" applyAlignment="1">
      <alignment vertical="center" wrapText="1"/>
    </xf>
    <xf numFmtId="0" fontId="28" fillId="13" borderId="19" xfId="0" applyFont="1" applyFill="1" applyBorder="1" applyAlignment="1">
      <alignment horizontal="center" vertical="center" wrapText="1"/>
    </xf>
    <xf numFmtId="0" fontId="17" fillId="13" borderId="1" xfId="0" applyFont="1" applyFill="1" applyBorder="1" applyAlignment="1">
      <alignment vertical="center" wrapText="1"/>
    </xf>
    <xf numFmtId="0" fontId="17" fillId="13" borderId="1" xfId="0" applyFont="1" applyFill="1" applyBorder="1" applyAlignment="1">
      <alignment horizontal="left" vertical="center" wrapText="1"/>
    </xf>
    <xf numFmtId="0" fontId="40" fillId="0" borderId="0" xfId="0" applyFont="1" applyAlignment="1">
      <alignment vertical="center"/>
    </xf>
    <xf numFmtId="0" fontId="30" fillId="0" borderId="0" xfId="0" applyFont="1" applyAlignment="1">
      <alignment horizontal="justify" vertical="center" wrapText="1"/>
    </xf>
    <xf numFmtId="0" fontId="25" fillId="0" borderId="0" xfId="0" applyFont="1" applyAlignment="1">
      <alignment horizontal="left" vertical="center" wrapText="1"/>
    </xf>
    <xf numFmtId="0" fontId="25" fillId="0" borderId="0" xfId="0" applyFont="1" applyAlignment="1">
      <alignment vertical="center"/>
    </xf>
    <xf numFmtId="0" fontId="26" fillId="0" borderId="0" xfId="0" applyFont="1" applyAlignment="1">
      <alignment vertical="center" wrapText="1"/>
    </xf>
    <xf numFmtId="0" fontId="27" fillId="0" borderId="0" xfId="0" applyFont="1" applyAlignment="1">
      <alignment horizontal="justify" vertical="center" wrapText="1"/>
    </xf>
    <xf numFmtId="0" fontId="11" fillId="16" borderId="0" xfId="0" applyFont="1" applyFill="1" applyAlignment="1">
      <alignment vertical="center" wrapText="1"/>
    </xf>
    <xf numFmtId="0" fontId="10" fillId="16" borderId="0" xfId="0" applyFont="1" applyFill="1" applyAlignment="1">
      <alignment vertical="center"/>
    </xf>
    <xf numFmtId="0" fontId="11" fillId="16" borderId="0" xfId="0" applyFont="1" applyFill="1" applyAlignment="1">
      <alignment vertical="center"/>
    </xf>
    <xf numFmtId="0" fontId="10" fillId="16" borderId="0" xfId="0" applyFont="1" applyFill="1" applyAlignment="1">
      <alignment vertical="top"/>
    </xf>
    <xf numFmtId="0" fontId="0" fillId="16" borderId="0" xfId="0" applyFill="1" applyAlignment="1">
      <alignment vertical="top"/>
    </xf>
    <xf numFmtId="0" fontId="11" fillId="16" borderId="0" xfId="0" applyFont="1" applyFill="1"/>
    <xf numFmtId="0" fontId="0" fillId="16" borderId="0" xfId="0" applyFill="1" applyAlignment="1">
      <alignment horizontal="left" vertical="top"/>
    </xf>
    <xf numFmtId="0" fontId="0" fillId="16" borderId="0" xfId="0" applyFill="1" applyAlignment="1">
      <alignment horizontal="center" vertical="top"/>
    </xf>
    <xf numFmtId="0" fontId="0" fillId="0" borderId="0" xfId="0" applyAlignment="1">
      <alignment horizontal="center" vertical="top"/>
    </xf>
    <xf numFmtId="0" fontId="11" fillId="17" borderId="0" xfId="0" applyFont="1" applyFill="1" applyAlignment="1">
      <alignment vertical="center"/>
    </xf>
    <xf numFmtId="0" fontId="24" fillId="17" borderId="0" xfId="0" applyFont="1" applyFill="1" applyAlignment="1">
      <alignment vertical="center" wrapText="1"/>
    </xf>
    <xf numFmtId="44" fontId="0" fillId="0" borderId="0" xfId="11" applyFont="1"/>
    <xf numFmtId="0" fontId="52" fillId="16" borderId="0" xfId="0" applyFont="1" applyFill="1" applyAlignment="1">
      <alignment vertical="center" wrapText="1"/>
    </xf>
    <xf numFmtId="10" fontId="11" fillId="16" borderId="0" xfId="1" applyNumberFormat="1" applyFont="1" applyFill="1" applyAlignment="1">
      <alignment horizontal="center" vertical="center" wrapText="1"/>
    </xf>
    <xf numFmtId="10" fontId="0" fillId="0" borderId="0" xfId="1" applyNumberFormat="1" applyFont="1" applyAlignment="1">
      <alignment horizontal="center" vertical="center"/>
    </xf>
    <xf numFmtId="10" fontId="7" fillId="3" borderId="5" xfId="1" applyNumberFormat="1"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14" fontId="45" fillId="8" borderId="3" xfId="0" applyNumberFormat="1" applyFont="1" applyFill="1" applyBorder="1" applyAlignment="1">
      <alignment vertical="center"/>
    </xf>
    <xf numFmtId="14" fontId="45" fillId="8" borderId="4" xfId="0" applyNumberFormat="1" applyFont="1" applyFill="1" applyBorder="1" applyAlignment="1">
      <alignment vertical="center"/>
    </xf>
    <xf numFmtId="14" fontId="0" fillId="8" borderId="4" xfId="0" applyNumberFormat="1" applyFill="1" applyBorder="1" applyAlignment="1">
      <alignment vertical="center"/>
    </xf>
    <xf numFmtId="0" fontId="9" fillId="14" borderId="4" xfId="0" applyFont="1" applyFill="1" applyBorder="1" applyAlignment="1">
      <alignment horizontal="left" vertical="center" wrapText="1"/>
    </xf>
    <xf numFmtId="44" fontId="7" fillId="14" borderId="4" xfId="11" applyFont="1" applyFill="1" applyBorder="1" applyAlignment="1">
      <alignment horizontal="right" vertical="center"/>
    </xf>
    <xf numFmtId="164" fontId="7" fillId="14" borderId="5" xfId="2" applyNumberFormat="1" applyFont="1" applyFill="1" applyBorder="1" applyAlignment="1">
      <alignment horizontal="right" vertical="center"/>
    </xf>
    <xf numFmtId="43" fontId="9" fillId="14" borderId="4" xfId="2" applyFont="1" applyFill="1" applyBorder="1" applyAlignment="1">
      <alignment horizontal="left" vertical="center" wrapText="1"/>
    </xf>
    <xf numFmtId="164" fontId="7" fillId="14" borderId="4" xfId="0" applyNumberFormat="1" applyFont="1" applyFill="1" applyBorder="1" applyAlignment="1">
      <alignment horizontal="right" vertical="center"/>
    </xf>
    <xf numFmtId="10" fontId="7" fillId="14" borderId="4" xfId="1" applyNumberFormat="1" applyFont="1" applyFill="1" applyBorder="1" applyAlignment="1">
      <alignment horizontal="center" vertical="center"/>
    </xf>
    <xf numFmtId="0" fontId="52" fillId="16" borderId="0" xfId="0" applyFont="1" applyFill="1" applyAlignment="1">
      <alignment horizontal="left" vertical="center"/>
    </xf>
    <xf numFmtId="0" fontId="7" fillId="8" borderId="21" xfId="0" applyFont="1" applyFill="1" applyBorder="1" applyAlignment="1">
      <alignment horizontal="left" vertical="center" wrapText="1"/>
    </xf>
    <xf numFmtId="10" fontId="7" fillId="8" borderId="3" xfId="1" applyNumberFormat="1" applyFont="1" applyFill="1" applyBorder="1" applyAlignment="1">
      <alignment horizontal="center" vertical="center"/>
    </xf>
    <xf numFmtId="0" fontId="7" fillId="8" borderId="24" xfId="0" applyFont="1" applyFill="1" applyBorder="1" applyAlignment="1">
      <alignment horizontal="left" vertical="center"/>
    </xf>
    <xf numFmtId="10" fontId="7" fillId="8" borderId="4" xfId="1" applyNumberFormat="1" applyFont="1" applyFill="1" applyBorder="1" applyAlignment="1">
      <alignment horizontal="center" vertical="center"/>
    </xf>
    <xf numFmtId="164" fontId="7" fillId="8" borderId="24" xfId="0" applyNumberFormat="1" applyFont="1" applyFill="1" applyBorder="1" applyAlignment="1">
      <alignment horizontal="left" vertical="center"/>
    </xf>
    <xf numFmtId="0" fontId="12" fillId="18" borderId="1" xfId="0" applyFont="1" applyFill="1" applyBorder="1" applyAlignment="1">
      <alignment vertical="center"/>
    </xf>
    <xf numFmtId="164" fontId="12" fillId="18" borderId="1" xfId="0" applyNumberFormat="1" applyFont="1" applyFill="1" applyBorder="1" applyAlignment="1">
      <alignment horizontal="right" vertical="center"/>
    </xf>
    <xf numFmtId="10" fontId="12" fillId="18" borderId="1" xfId="1" applyNumberFormat="1" applyFont="1" applyFill="1" applyBorder="1" applyAlignment="1">
      <alignment horizontal="center" vertical="center"/>
    </xf>
    <xf numFmtId="0" fontId="7" fillId="18" borderId="2" xfId="0" applyFont="1" applyFill="1" applyBorder="1" applyAlignment="1">
      <alignment horizontal="left" vertical="center"/>
    </xf>
    <xf numFmtId="0" fontId="15" fillId="18" borderId="7" xfId="0" applyFont="1" applyFill="1" applyBorder="1" applyAlignment="1">
      <alignment vertical="center"/>
    </xf>
    <xf numFmtId="10" fontId="7" fillId="18" borderId="7" xfId="1" applyNumberFormat="1" applyFont="1" applyFill="1" applyBorder="1" applyAlignment="1">
      <alignment horizontal="center" vertical="center"/>
    </xf>
    <xf numFmtId="0" fontId="7" fillId="18" borderId="7" xfId="0" applyFont="1" applyFill="1" applyBorder="1" applyAlignment="1">
      <alignment vertical="center"/>
    </xf>
    <xf numFmtId="0" fontId="7" fillId="18" borderId="6" xfId="0" applyFont="1" applyFill="1" applyBorder="1" applyAlignment="1">
      <alignment horizontal="left" vertical="center"/>
    </xf>
    <xf numFmtId="164" fontId="0" fillId="8" borderId="3" xfId="0" applyNumberFormat="1" applyFill="1" applyBorder="1" applyAlignment="1">
      <alignment vertical="center"/>
    </xf>
    <xf numFmtId="164" fontId="0" fillId="8" borderId="4" xfId="0" applyNumberFormat="1" applyFill="1" applyBorder="1" applyAlignment="1">
      <alignment vertical="center"/>
    </xf>
    <xf numFmtId="164" fontId="0" fillId="8" borderId="4" xfId="0" applyNumberFormat="1" applyFill="1" applyBorder="1" applyAlignment="1">
      <alignment horizontal="right" vertical="center"/>
    </xf>
    <xf numFmtId="0" fontId="0" fillId="8" borderId="24" xfId="0" applyFill="1" applyBorder="1" applyAlignment="1">
      <alignment horizontal="left" vertical="center"/>
    </xf>
    <xf numFmtId="0" fontId="0" fillId="8" borderId="4" xfId="0"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indent="1"/>
    </xf>
    <xf numFmtId="44" fontId="1" fillId="8" borderId="3" xfId="11" applyFont="1" applyFill="1" applyBorder="1" applyAlignment="1">
      <alignment vertical="center"/>
    </xf>
    <xf numFmtId="44" fontId="1" fillId="8" borderId="4" xfId="11" applyFont="1" applyFill="1" applyBorder="1" applyAlignment="1">
      <alignment vertical="center"/>
    </xf>
    <xf numFmtId="0" fontId="7" fillId="14" borderId="4" xfId="0" applyFont="1" applyFill="1" applyBorder="1" applyAlignment="1">
      <alignment horizontal="left" vertical="center" wrapText="1"/>
    </xf>
    <xf numFmtId="0" fontId="9" fillId="14" borderId="5" xfId="0" applyFont="1" applyFill="1" applyBorder="1" applyAlignment="1">
      <alignment horizontal="left" vertical="center" wrapText="1"/>
    </xf>
    <xf numFmtId="0" fontId="0" fillId="0" borderId="0" xfId="0" applyAlignment="1">
      <alignment horizontal="center" vertical="top" wrapText="1"/>
    </xf>
    <xf numFmtId="0" fontId="0" fillId="0" borderId="0" xfId="0" applyAlignment="1">
      <alignment vertical="top" wrapText="1"/>
    </xf>
    <xf numFmtId="10" fontId="12" fillId="8" borderId="0" xfId="1" applyNumberFormat="1" applyFont="1" applyFill="1" applyBorder="1" applyAlignment="1">
      <alignment horizontal="left" vertical="top" wrapText="1"/>
    </xf>
    <xf numFmtId="0" fontId="19" fillId="14" borderId="29" xfId="0" applyFont="1" applyFill="1" applyBorder="1" applyAlignment="1">
      <alignment horizontal="left" vertical="center"/>
    </xf>
    <xf numFmtId="0" fontId="7" fillId="0" borderId="30" xfId="0"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3" fillId="14" borderId="29" xfId="0" applyFont="1" applyFill="1" applyBorder="1" applyAlignment="1">
      <alignment horizontal="left" vertical="center"/>
    </xf>
    <xf numFmtId="0" fontId="7" fillId="14" borderId="29" xfId="0" applyFont="1" applyFill="1" applyBorder="1" applyAlignment="1">
      <alignment horizontal="left" vertical="center"/>
    </xf>
    <xf numFmtId="0" fontId="7" fillId="0" borderId="30" xfId="0" applyFont="1" applyBorder="1" applyAlignment="1">
      <alignment horizontal="right" vertical="center"/>
      <extLst>
        <ext xmlns:xfpb="http://schemas.microsoft.com/office/spreadsheetml/2022/featurepropertybag" uri="{C7286773-470A-42A8-94C5-96B5CB345126}">
          <xfpb:xfComplement i="0"/>
        </ext>
      </extLst>
    </xf>
    <xf numFmtId="0" fontId="7" fillId="14" borderId="29" xfId="0" applyFont="1" applyFill="1" applyBorder="1" applyAlignment="1">
      <alignment horizontal="left" vertical="center" wrapText="1"/>
    </xf>
    <xf numFmtId="0" fontId="0" fillId="0" borderId="30" xfId="0" applyBorder="1" applyAlignment="1">
      <alignment horizontal="left" vertical="center"/>
    </xf>
    <xf numFmtId="0" fontId="7" fillId="14" borderId="29" xfId="0" applyFont="1" applyFill="1" applyBorder="1" applyAlignment="1">
      <alignment vertical="center"/>
    </xf>
    <xf numFmtId="0" fontId="0" fillId="0" borderId="30" xfId="0" applyBorder="1" applyAlignment="1">
      <alignment horizontal="center" vertical="center"/>
    </xf>
    <xf numFmtId="0" fontId="12" fillId="0" borderId="30" xfId="0" applyFont="1" applyBorder="1" applyAlignment="1">
      <alignment vertical="center"/>
    </xf>
    <xf numFmtId="14" fontId="60" fillId="16" borderId="0" xfId="0" applyNumberFormat="1" applyFont="1" applyFill="1" applyAlignment="1">
      <alignment vertical="center"/>
    </xf>
    <xf numFmtId="0" fontId="0" fillId="0" borderId="0" xfId="0" applyAlignment="1">
      <alignment horizontal="left" vertical="top"/>
    </xf>
    <xf numFmtId="0" fontId="0" fillId="0" borderId="0" xfId="0" applyAlignment="1">
      <alignment horizontal="left" vertical="top" wrapText="1"/>
    </xf>
    <xf numFmtId="0" fontId="11" fillId="16" borderId="0" xfId="0" applyFont="1" applyFill="1" applyAlignment="1">
      <alignment horizontal="left" vertical="top"/>
    </xf>
    <xf numFmtId="0" fontId="11" fillId="16" borderId="0" xfId="0" applyFont="1" applyFill="1" applyAlignment="1">
      <alignment vertical="top"/>
    </xf>
    <xf numFmtId="0" fontId="52" fillId="16" borderId="0" xfId="0" applyFont="1" applyFill="1" applyAlignment="1">
      <alignment horizontal="left" vertical="top"/>
    </xf>
    <xf numFmtId="14" fontId="60" fillId="16" borderId="0" xfId="0" applyNumberFormat="1" applyFont="1" applyFill="1" applyAlignment="1">
      <alignment vertical="top"/>
    </xf>
    <xf numFmtId="0" fontId="12" fillId="13" borderId="0" xfId="0" applyFont="1" applyFill="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1" fillId="17" borderId="0" xfId="0" applyFont="1" applyFill="1" applyAlignment="1">
      <alignment horizontal="left" vertical="top"/>
    </xf>
    <xf numFmtId="0" fontId="24" fillId="17" borderId="0" xfId="0" applyFont="1" applyFill="1" applyAlignment="1">
      <alignment vertical="top" wrapText="1"/>
    </xf>
    <xf numFmtId="0" fontId="11" fillId="17" borderId="0" xfId="0" applyFont="1" applyFill="1" applyAlignment="1">
      <alignment vertical="top"/>
    </xf>
    <xf numFmtId="0" fontId="17" fillId="0" borderId="0" xfId="0" applyFont="1" applyAlignment="1">
      <alignment vertical="top" wrapText="1"/>
    </xf>
    <xf numFmtId="0" fontId="18" fillId="0" borderId="0" xfId="0" applyFont="1" applyAlignment="1">
      <alignment vertical="top" wrapText="1"/>
    </xf>
    <xf numFmtId="0" fontId="9" fillId="14" borderId="3" xfId="0" applyFont="1" applyFill="1" applyBorder="1" applyAlignment="1">
      <alignment horizontal="center" vertical="top" wrapText="1"/>
    </xf>
    <xf numFmtId="0" fontId="9" fillId="14" borderId="21" xfId="0" applyFont="1" applyFill="1" applyBorder="1" applyAlignment="1">
      <alignment horizontal="center" vertical="top" wrapText="1"/>
    </xf>
    <xf numFmtId="0" fontId="9" fillId="0" borderId="0" xfId="0" applyFont="1" applyAlignment="1">
      <alignment horizontal="center" vertical="top" wrapText="1"/>
    </xf>
    <xf numFmtId="0" fontId="10" fillId="0" borderId="0" xfId="0" applyFont="1" applyAlignment="1">
      <alignment horizontal="center" vertical="top" wrapText="1"/>
    </xf>
    <xf numFmtId="0" fontId="48" fillId="14" borderId="5" xfId="0" applyFont="1" applyFill="1" applyBorder="1" applyAlignment="1">
      <alignment horizontal="center" vertical="top"/>
    </xf>
    <xf numFmtId="0" fontId="48" fillId="14" borderId="5" xfId="0" applyFont="1" applyFill="1" applyBorder="1" applyAlignment="1">
      <alignment horizontal="center" vertical="top" wrapText="1"/>
    </xf>
    <xf numFmtId="0" fontId="48" fillId="14" borderId="23" xfId="0" applyFont="1" applyFill="1" applyBorder="1" applyAlignment="1">
      <alignment horizontal="center" vertical="top" wrapText="1"/>
    </xf>
    <xf numFmtId="0" fontId="7" fillId="14" borderId="1" xfId="0" applyFont="1" applyFill="1" applyBorder="1" applyAlignment="1">
      <alignment horizontal="center" vertical="top"/>
    </xf>
    <xf numFmtId="0" fontId="0" fillId="0" borderId="1" xfId="0" applyBorder="1" applyAlignment="1">
      <alignment vertical="top"/>
    </xf>
    <xf numFmtId="44" fontId="0" fillId="14" borderId="1" xfId="11" applyFont="1" applyFill="1" applyBorder="1" applyAlignment="1">
      <alignment vertical="top"/>
    </xf>
    <xf numFmtId="0" fontId="0" fillId="14" borderId="0" xfId="0" applyFill="1" applyAlignment="1">
      <alignment vertical="top"/>
    </xf>
    <xf numFmtId="44" fontId="0" fillId="14" borderId="0" xfId="11" applyFont="1" applyFill="1" applyAlignment="1">
      <alignment vertical="top"/>
    </xf>
    <xf numFmtId="0" fontId="7"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top"/>
    </xf>
    <xf numFmtId="0" fontId="10" fillId="0" borderId="0" xfId="0" applyFont="1" applyAlignment="1">
      <alignment horizontal="center" vertical="top"/>
    </xf>
    <xf numFmtId="0" fontId="20" fillId="16" borderId="0" xfId="0" applyFont="1" applyFill="1" applyAlignment="1">
      <alignment vertical="top"/>
    </xf>
    <xf numFmtId="0" fontId="9" fillId="16" borderId="0" xfId="0" applyFont="1" applyFill="1" applyAlignment="1">
      <alignment vertical="top"/>
    </xf>
    <xf numFmtId="0" fontId="13" fillId="16" borderId="0" xfId="0" applyFont="1" applyFill="1" applyAlignment="1">
      <alignment vertical="top" wrapText="1"/>
    </xf>
    <xf numFmtId="0" fontId="7" fillId="16" borderId="0" xfId="0" applyFont="1" applyFill="1" applyAlignment="1">
      <alignment vertical="top"/>
    </xf>
    <xf numFmtId="0" fontId="20" fillId="0" borderId="0" xfId="0" applyFont="1" applyAlignment="1">
      <alignment horizontal="center" vertical="top"/>
    </xf>
    <xf numFmtId="0" fontId="20" fillId="0" borderId="0" xfId="0" applyFont="1" applyAlignment="1">
      <alignment vertical="top"/>
    </xf>
    <xf numFmtId="0" fontId="9" fillId="0" borderId="0" xfId="0" applyFont="1" applyAlignment="1">
      <alignment vertical="top"/>
    </xf>
    <xf numFmtId="0" fontId="13" fillId="0" borderId="0" xfId="0" applyFont="1" applyAlignment="1">
      <alignment vertical="top" wrapText="1"/>
    </xf>
    <xf numFmtId="0" fontId="7" fillId="0" borderId="0" xfId="0" applyFont="1" applyAlignment="1">
      <alignment vertical="top"/>
    </xf>
    <xf numFmtId="0" fontId="9" fillId="13" borderId="2" xfId="0" applyFont="1" applyFill="1" applyBorder="1" applyAlignment="1">
      <alignment vertical="top"/>
    </xf>
    <xf numFmtId="0" fontId="10" fillId="13" borderId="7" xfId="0" applyFont="1" applyFill="1" applyBorder="1" applyAlignment="1">
      <alignment vertical="top"/>
    </xf>
    <xf numFmtId="0" fontId="10" fillId="13" borderId="7" xfId="0" applyFont="1" applyFill="1" applyBorder="1" applyAlignment="1">
      <alignment horizontal="center" vertical="top"/>
    </xf>
    <xf numFmtId="0" fontId="9" fillId="13" borderId="7" xfId="0" applyFont="1" applyFill="1" applyBorder="1" applyAlignment="1">
      <alignment vertical="top"/>
    </xf>
    <xf numFmtId="0" fontId="9" fillId="13" borderId="6" xfId="0" applyFont="1" applyFill="1" applyBorder="1" applyAlignment="1">
      <alignment vertical="top"/>
    </xf>
    <xf numFmtId="0" fontId="9" fillId="14" borderId="7" xfId="0" applyFont="1" applyFill="1" applyBorder="1" applyAlignment="1">
      <alignment vertical="top"/>
    </xf>
    <xf numFmtId="0" fontId="9" fillId="14" borderId="7" xfId="0" applyFont="1" applyFill="1" applyBorder="1" applyAlignment="1">
      <alignment vertical="top" wrapText="1"/>
    </xf>
    <xf numFmtId="0" fontId="9" fillId="13" borderId="7" xfId="0" applyFont="1" applyFill="1" applyBorder="1" applyAlignment="1">
      <alignment vertical="top" wrapText="1"/>
    </xf>
    <xf numFmtId="0" fontId="9" fillId="0" borderId="22" xfId="0" applyFont="1" applyBorder="1" applyAlignment="1">
      <alignment vertical="top"/>
    </xf>
    <xf numFmtId="0" fontId="9" fillId="14" borderId="1" xfId="0" applyFont="1" applyFill="1" applyBorder="1" applyAlignment="1">
      <alignment horizontal="center" vertical="top" wrapText="1"/>
    </xf>
    <xf numFmtId="0" fontId="9" fillId="13" borderId="5" xfId="0" applyFont="1" applyFill="1" applyBorder="1" applyAlignment="1">
      <alignment horizontal="center" vertical="top" wrapText="1"/>
    </xf>
    <xf numFmtId="0" fontId="7" fillId="13" borderId="5" xfId="0" applyFont="1" applyFill="1" applyBorder="1" applyAlignment="1">
      <alignment horizontal="center" vertical="top" wrapText="1"/>
    </xf>
    <xf numFmtId="0" fontId="10" fillId="14" borderId="1" xfId="0" applyFont="1" applyFill="1" applyBorder="1" applyAlignment="1">
      <alignment horizontal="center" vertical="top" wrapText="1"/>
    </xf>
    <xf numFmtId="0" fontId="10" fillId="0" borderId="1" xfId="0" applyFont="1" applyBorder="1" applyAlignment="1">
      <alignment vertical="top"/>
    </xf>
    <xf numFmtId="0" fontId="55" fillId="4" borderId="1" xfId="0" applyFont="1" applyFill="1" applyBorder="1" applyAlignment="1">
      <alignment horizontal="center" vertical="top"/>
    </xf>
    <xf numFmtId="44" fontId="10" fillId="0" borderId="1" xfId="11" applyFont="1" applyFill="1" applyBorder="1" applyAlignment="1">
      <alignment vertical="top"/>
    </xf>
    <xf numFmtId="44" fontId="10" fillId="14" borderId="1" xfId="11" applyFont="1" applyFill="1" applyBorder="1" applyAlignment="1">
      <alignment vertical="top"/>
    </xf>
    <xf numFmtId="44" fontId="10" fillId="0" borderId="1" xfId="0" applyNumberFormat="1" applyFont="1" applyBorder="1" applyAlignment="1">
      <alignment vertical="top"/>
    </xf>
    <xf numFmtId="0" fontId="10" fillId="0" borderId="1" xfId="0" applyFont="1" applyBorder="1" applyAlignment="1">
      <alignment vertical="top" wrapText="1"/>
    </xf>
    <xf numFmtId="14" fontId="10" fillId="0" borderId="1" xfId="0" applyNumberFormat="1" applyFont="1" applyBorder="1" applyAlignment="1">
      <alignment vertical="top"/>
    </xf>
    <xf numFmtId="0" fontId="10" fillId="4" borderId="1" xfId="0" applyFont="1" applyFill="1" applyBorder="1" applyAlignment="1">
      <alignment horizontal="center" vertical="top" wrapText="1"/>
    </xf>
    <xf numFmtId="0" fontId="7" fillId="4" borderId="0" xfId="0" applyFont="1" applyFill="1" applyAlignment="1">
      <alignment horizontal="center" vertical="top"/>
    </xf>
    <xf numFmtId="44" fontId="10" fillId="4" borderId="1" xfId="0" applyNumberFormat="1" applyFont="1" applyFill="1" applyBorder="1" applyAlignment="1">
      <alignment vertical="top"/>
    </xf>
    <xf numFmtId="14" fontId="10" fillId="4" borderId="1" xfId="0" applyNumberFormat="1" applyFont="1" applyFill="1" applyBorder="1" applyAlignment="1">
      <alignment vertical="top"/>
    </xf>
    <xf numFmtId="0" fontId="10" fillId="4" borderId="1" xfId="0" applyFont="1" applyFill="1" applyBorder="1" applyAlignment="1">
      <alignment vertical="top"/>
    </xf>
    <xf numFmtId="0" fontId="10" fillId="4" borderId="1" xfId="0" applyFont="1" applyFill="1" applyBorder="1" applyAlignment="1">
      <alignment vertical="top" wrapText="1"/>
    </xf>
    <xf numFmtId="0" fontId="9" fillId="0" borderId="1" xfId="0" applyFont="1" applyBorder="1" applyAlignment="1">
      <alignment vertical="top"/>
    </xf>
    <xf numFmtId="44" fontId="9" fillId="4" borderId="1" xfId="0" applyNumberFormat="1" applyFont="1" applyFill="1" applyBorder="1" applyAlignment="1">
      <alignment vertical="top"/>
    </xf>
    <xf numFmtId="0" fontId="9" fillId="4" borderId="1" xfId="0" applyFont="1" applyFill="1" applyBorder="1" applyAlignment="1">
      <alignment vertical="top"/>
    </xf>
    <xf numFmtId="164" fontId="9" fillId="4" borderId="1" xfId="5" applyNumberFormat="1" applyFont="1" applyFill="1" applyBorder="1" applyAlignment="1">
      <alignment vertical="top"/>
    </xf>
    <xf numFmtId="0" fontId="9" fillId="4" borderId="1" xfId="0" applyFont="1" applyFill="1" applyBorder="1" applyAlignment="1">
      <alignment vertical="top" wrapText="1"/>
    </xf>
    <xf numFmtId="0" fontId="8" fillId="0" borderId="1" xfId="0" applyFont="1" applyBorder="1" applyAlignment="1">
      <alignment vertical="top"/>
    </xf>
    <xf numFmtId="44" fontId="17" fillId="0" borderId="1" xfId="11" applyFont="1" applyFill="1" applyBorder="1" applyAlignment="1">
      <alignment vertical="top"/>
    </xf>
    <xf numFmtId="164" fontId="9" fillId="0" borderId="1" xfId="5" applyNumberFormat="1" applyFont="1" applyFill="1" applyBorder="1" applyAlignment="1">
      <alignment vertical="top"/>
    </xf>
    <xf numFmtId="44" fontId="9" fillId="0" borderId="1" xfId="11" applyFont="1" applyFill="1" applyBorder="1" applyAlignment="1">
      <alignment vertical="top"/>
    </xf>
    <xf numFmtId="0" fontId="9" fillId="0" borderId="1" xfId="0" applyFont="1" applyBorder="1" applyAlignment="1">
      <alignment vertical="top" wrapText="1"/>
    </xf>
    <xf numFmtId="44" fontId="9" fillId="0" borderId="1" xfId="0" applyNumberFormat="1" applyFont="1" applyBorder="1" applyAlignment="1">
      <alignment vertical="top"/>
    </xf>
    <xf numFmtId="0" fontId="23" fillId="0" borderId="1" xfId="0" applyFont="1" applyBorder="1" applyAlignment="1">
      <alignment vertical="top"/>
    </xf>
    <xf numFmtId="14" fontId="23" fillId="0" borderId="1" xfId="0" applyNumberFormat="1" applyFont="1" applyBorder="1" applyAlignment="1">
      <alignment vertical="top"/>
    </xf>
    <xf numFmtId="44" fontId="23" fillId="0" borderId="1" xfId="0" applyNumberFormat="1" applyFont="1" applyBorder="1" applyAlignment="1">
      <alignment vertical="top"/>
    </xf>
    <xf numFmtId="0" fontId="10" fillId="0" borderId="1" xfId="0" applyFont="1" applyBorder="1" applyAlignment="1">
      <alignment horizontal="center" vertical="top" wrapText="1"/>
    </xf>
    <xf numFmtId="0" fontId="9" fillId="8" borderId="1" xfId="0" applyFont="1" applyFill="1" applyBorder="1" applyAlignment="1">
      <alignment vertical="top"/>
    </xf>
    <xf numFmtId="0" fontId="10" fillId="8" borderId="1" xfId="0" applyFont="1" applyFill="1" applyBorder="1" applyAlignment="1">
      <alignment vertical="top"/>
    </xf>
    <xf numFmtId="0" fontId="10" fillId="8" borderId="1" xfId="0" applyFont="1" applyFill="1" applyBorder="1" applyAlignment="1">
      <alignment horizontal="center" vertical="top"/>
    </xf>
    <xf numFmtId="164" fontId="9" fillId="8" borderId="1" xfId="5" applyNumberFormat="1" applyFont="1" applyFill="1" applyBorder="1" applyAlignment="1">
      <alignment vertical="top"/>
    </xf>
    <xf numFmtId="44" fontId="10" fillId="8" borderId="1" xfId="0" applyNumberFormat="1" applyFont="1" applyFill="1" applyBorder="1" applyAlignment="1">
      <alignment vertical="top"/>
    </xf>
    <xf numFmtId="0" fontId="20" fillId="16" borderId="0" xfId="0" applyFont="1" applyFill="1" applyAlignment="1">
      <alignment horizontal="left" vertical="top" wrapText="1"/>
    </xf>
    <xf numFmtId="0" fontId="63" fillId="17" borderId="0" xfId="0" applyFont="1" applyFill="1" applyAlignment="1">
      <alignment vertical="top" wrapText="1"/>
    </xf>
    <xf numFmtId="0" fontId="0" fillId="0" borderId="1" xfId="0" applyBorder="1" applyAlignment="1">
      <alignment vertical="top" wrapText="1"/>
    </xf>
    <xf numFmtId="14" fontId="60" fillId="16" borderId="0" xfId="0" applyNumberFormat="1" applyFont="1" applyFill="1" applyAlignment="1">
      <alignment horizontal="center" vertical="top"/>
    </xf>
    <xf numFmtId="0" fontId="24" fillId="17" borderId="0" xfId="0" applyFont="1" applyFill="1" applyAlignment="1">
      <alignment horizontal="center" vertical="top" wrapText="1"/>
    </xf>
    <xf numFmtId="0" fontId="0" fillId="0" borderId="1" xfId="0" applyBorder="1" applyAlignment="1">
      <alignment horizontal="center" vertical="top"/>
    </xf>
    <xf numFmtId="0" fontId="45" fillId="0" borderId="0" xfId="0" applyFont="1" applyAlignment="1">
      <alignment horizontal="center" vertical="top"/>
    </xf>
    <xf numFmtId="0" fontId="45" fillId="0" borderId="0" xfId="0" applyFont="1" applyAlignment="1">
      <alignment vertical="top"/>
    </xf>
    <xf numFmtId="0" fontId="56" fillId="0" borderId="0" xfId="0" applyFont="1" applyAlignment="1">
      <alignment horizontal="center" vertical="top"/>
    </xf>
    <xf numFmtId="0" fontId="56" fillId="0" borderId="0" xfId="0" applyFont="1" applyAlignment="1">
      <alignment vertical="top"/>
    </xf>
    <xf numFmtId="0" fontId="53" fillId="0" borderId="0" xfId="0" applyFont="1" applyAlignment="1">
      <alignment horizontal="left" vertical="top" wrapText="1"/>
    </xf>
    <xf numFmtId="0" fontId="7" fillId="0" borderId="0" xfId="0" applyFont="1" applyAlignment="1">
      <alignment horizontal="left" vertical="top"/>
    </xf>
    <xf numFmtId="0" fontId="40" fillId="0" borderId="0" xfId="0" applyFont="1" applyAlignment="1">
      <alignment horizontal="left" vertical="top" wrapText="1"/>
    </xf>
    <xf numFmtId="0" fontId="13" fillId="0" borderId="0" xfId="0" applyFont="1" applyAlignment="1">
      <alignment horizontal="left" vertical="top" wrapText="1"/>
    </xf>
    <xf numFmtId="0" fontId="29" fillId="0" borderId="0" xfId="0" applyFont="1" applyAlignment="1">
      <alignment horizontal="left" vertical="top"/>
    </xf>
    <xf numFmtId="0" fontId="0" fillId="8" borderId="0" xfId="0" applyFill="1" applyAlignment="1">
      <alignment vertical="top"/>
    </xf>
    <xf numFmtId="0" fontId="42" fillId="0" borderId="0" xfId="0" applyFont="1" applyAlignment="1">
      <alignment horizontal="left" vertical="top"/>
    </xf>
    <xf numFmtId="0" fontId="29" fillId="0" borderId="0" xfId="0" applyFont="1" applyAlignment="1">
      <alignment horizontal="left" vertical="top" wrapText="1"/>
    </xf>
    <xf numFmtId="0" fontId="42"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xf>
    <xf numFmtId="0" fontId="12" fillId="8" borderId="6" xfId="0" applyFont="1" applyFill="1" applyBorder="1" applyAlignment="1">
      <alignment horizontal="center" vertical="top" wrapText="1"/>
    </xf>
    <xf numFmtId="0" fontId="51" fillId="14" borderId="1" xfId="0" applyFont="1" applyFill="1" applyBorder="1" applyAlignment="1">
      <alignment horizontal="center" vertical="top" wrapText="1"/>
    </xf>
    <xf numFmtId="0" fontId="7" fillId="15" borderId="1" xfId="0" applyFont="1" applyFill="1" applyBorder="1" applyAlignment="1">
      <alignment horizontal="center" vertical="top" wrapText="1"/>
    </xf>
    <xf numFmtId="0" fontId="0" fillId="8" borderId="6" xfId="0" applyFill="1" applyBorder="1" applyAlignment="1">
      <alignment horizontal="center" vertical="top" wrapText="1"/>
    </xf>
    <xf numFmtId="164" fontId="51" fillId="14" borderId="1" xfId="0" applyNumberFormat="1" applyFont="1" applyFill="1" applyBorder="1" applyAlignment="1">
      <alignment horizontal="center" vertical="top"/>
    </xf>
    <xf numFmtId="164" fontId="7" fillId="15" borderId="1" xfId="0" applyNumberFormat="1" applyFont="1" applyFill="1" applyBorder="1" applyAlignment="1">
      <alignment horizontal="center" vertical="top"/>
    </xf>
    <xf numFmtId="164" fontId="51" fillId="14" borderId="1" xfId="0" applyNumberFormat="1" applyFont="1" applyFill="1" applyBorder="1" applyAlignment="1">
      <alignment horizontal="center" vertical="top" wrapText="1"/>
    </xf>
    <xf numFmtId="164" fontId="34" fillId="15" borderId="1" xfId="0" applyNumberFormat="1" applyFont="1" applyFill="1" applyBorder="1" applyAlignment="1">
      <alignment horizontal="center" vertical="top" wrapText="1"/>
    </xf>
    <xf numFmtId="0" fontId="58" fillId="0" borderId="0" xfId="0" applyFont="1" applyAlignment="1">
      <alignment horizontal="left" vertical="top"/>
    </xf>
    <xf numFmtId="0" fontId="42" fillId="20" borderId="7" xfId="0" applyFont="1" applyFill="1" applyBorder="1" applyAlignment="1">
      <alignment horizontal="left" vertical="top" wrapText="1"/>
    </xf>
    <xf numFmtId="0" fontId="42" fillId="20" borderId="6" xfId="0" applyFont="1" applyFill="1" applyBorder="1" applyAlignment="1">
      <alignment horizontal="left" vertical="top" wrapText="1"/>
    </xf>
    <xf numFmtId="0" fontId="14" fillId="0" borderId="0" xfId="0" applyFont="1" applyAlignment="1">
      <alignment vertical="top"/>
    </xf>
    <xf numFmtId="0" fontId="42" fillId="19" borderId="7" xfId="0" applyFont="1" applyFill="1" applyBorder="1" applyAlignment="1">
      <alignment horizontal="left" vertical="top" wrapText="1"/>
    </xf>
    <xf numFmtId="0" fontId="42" fillId="19" borderId="6" xfId="0" applyFont="1" applyFill="1" applyBorder="1" applyAlignment="1">
      <alignment horizontal="left" vertical="top" wrapText="1"/>
    </xf>
    <xf numFmtId="0" fontId="62" fillId="0" borderId="0" xfId="0" applyFont="1" applyAlignment="1">
      <alignment vertical="top"/>
    </xf>
    <xf numFmtId="0" fontId="12" fillId="8" borderId="0" xfId="0" applyFont="1" applyFill="1" applyAlignment="1">
      <alignment vertical="top"/>
    </xf>
    <xf numFmtId="0" fontId="12" fillId="0" borderId="2" xfId="0" applyFont="1" applyBorder="1" applyAlignment="1">
      <alignment horizontal="center" vertical="top" wrapText="1"/>
    </xf>
    <xf numFmtId="0" fontId="12" fillId="0" borderId="25" xfId="0" applyFont="1" applyBorder="1" applyAlignment="1">
      <alignment horizontal="center" vertical="top" wrapText="1"/>
    </xf>
    <xf numFmtId="0" fontId="12" fillId="0" borderId="7" xfId="0" applyFont="1" applyBorder="1" applyAlignment="1">
      <alignment horizontal="center" vertical="top" wrapText="1"/>
    </xf>
    <xf numFmtId="164" fontId="12" fillId="20" borderId="2" xfId="0" applyNumberFormat="1" applyFont="1" applyFill="1" applyBorder="1" applyAlignment="1">
      <alignment horizontal="center" vertical="top"/>
    </xf>
    <xf numFmtId="170" fontId="12" fillId="20" borderId="26" xfId="0" applyNumberFormat="1" applyFont="1" applyFill="1" applyBorder="1" applyAlignment="1">
      <alignment horizontal="center" vertical="top"/>
    </xf>
    <xf numFmtId="164" fontId="12" fillId="20" borderId="7" xfId="0" applyNumberFormat="1" applyFont="1" applyFill="1" applyBorder="1" applyAlignment="1">
      <alignment horizontal="center" vertical="top" wrapText="1"/>
    </xf>
    <xf numFmtId="164" fontId="12" fillId="19" borderId="2" xfId="0" applyNumberFormat="1" applyFont="1" applyFill="1" applyBorder="1" applyAlignment="1">
      <alignment horizontal="center" vertical="top"/>
    </xf>
    <xf numFmtId="170" fontId="12" fillId="19" borderId="27" xfId="0" applyNumberFormat="1" applyFont="1" applyFill="1" applyBorder="1" applyAlignment="1">
      <alignment horizontal="center" vertical="top"/>
    </xf>
    <xf numFmtId="164" fontId="12" fillId="19" borderId="7" xfId="0" applyNumberFormat="1" applyFont="1" applyFill="1" applyBorder="1" applyAlignment="1">
      <alignment horizontal="center" vertical="top" wrapText="1"/>
    </xf>
    <xf numFmtId="0" fontId="25" fillId="0" borderId="7" xfId="0" applyFont="1" applyBorder="1" applyAlignment="1">
      <alignment horizontal="center" vertical="top" wrapText="1"/>
    </xf>
    <xf numFmtId="9" fontId="25" fillId="0" borderId="2" xfId="1" applyFont="1" applyFill="1" applyBorder="1" applyAlignment="1">
      <alignment horizontal="center" vertical="top"/>
    </xf>
    <xf numFmtId="0" fontId="12" fillId="0" borderId="6" xfId="0" applyFont="1" applyBorder="1" applyAlignment="1">
      <alignment vertical="top"/>
    </xf>
    <xf numFmtId="0" fontId="12" fillId="0" borderId="7" xfId="0" applyFont="1" applyBorder="1" applyAlignment="1">
      <alignment horizontal="center" vertical="top"/>
    </xf>
    <xf numFmtId="9" fontId="12" fillId="0" borderId="2" xfId="1" applyFont="1" applyFill="1" applyBorder="1" applyAlignment="1">
      <alignment horizontal="center" vertical="top"/>
    </xf>
    <xf numFmtId="0" fontId="14" fillId="0" borderId="6" xfId="0" applyFont="1" applyBorder="1" applyAlignment="1">
      <alignment vertical="top"/>
    </xf>
    <xf numFmtId="9" fontId="25" fillId="0" borderId="20" xfId="1" applyFont="1" applyFill="1" applyBorder="1" applyAlignment="1">
      <alignment horizontal="center" vertical="top"/>
    </xf>
    <xf numFmtId="0" fontId="15" fillId="0" borderId="2" xfId="0" applyFont="1" applyBorder="1" applyAlignment="1">
      <alignment horizontal="center" vertical="top" wrapText="1"/>
    </xf>
    <xf numFmtId="0" fontId="12" fillId="15" borderId="28" xfId="0" applyFont="1" applyFill="1" applyBorder="1" applyAlignment="1">
      <alignment horizontal="center" vertical="top" wrapText="1"/>
    </xf>
    <xf numFmtId="0" fontId="12" fillId="0" borderId="6" xfId="0" applyFont="1" applyBorder="1" applyAlignment="1">
      <alignment horizontal="center" vertical="top" wrapText="1"/>
    </xf>
    <xf numFmtId="10" fontId="15" fillId="0" borderId="2" xfId="1" applyNumberFormat="1" applyFont="1" applyFill="1" applyBorder="1" applyAlignment="1">
      <alignment horizontal="center" vertical="top"/>
    </xf>
    <xf numFmtId="9" fontId="25" fillId="15" borderId="26" xfId="1" applyFont="1" applyFill="1" applyBorder="1" applyAlignment="1">
      <alignment horizontal="center" vertical="top"/>
    </xf>
    <xf numFmtId="9" fontId="25" fillId="0" borderId="6" xfId="0" applyNumberFormat="1" applyFont="1" applyBorder="1" applyAlignment="1">
      <alignment horizontal="center" vertical="top" wrapText="1"/>
    </xf>
    <xf numFmtId="0" fontId="25" fillId="0" borderId="0" xfId="0" applyFont="1" applyAlignment="1">
      <alignment vertical="top"/>
    </xf>
    <xf numFmtId="9" fontId="15" fillId="0" borderId="2" xfId="1" applyFont="1" applyFill="1" applyBorder="1" applyAlignment="1">
      <alignment horizontal="center" vertical="top"/>
    </xf>
    <xf numFmtId="9" fontId="12" fillId="15" borderId="27" xfId="1" applyFont="1" applyFill="1" applyBorder="1" applyAlignment="1">
      <alignment horizontal="center" vertical="top"/>
    </xf>
    <xf numFmtId="9" fontId="12" fillId="0" borderId="6" xfId="1" applyFont="1" applyFill="1" applyBorder="1" applyAlignment="1">
      <alignment horizontal="center" vertical="top"/>
    </xf>
    <xf numFmtId="0" fontId="12" fillId="14" borderId="29" xfId="0" applyFont="1" applyFill="1" applyBorder="1" applyAlignment="1">
      <alignment horizontal="left" vertical="center"/>
    </xf>
    <xf numFmtId="0" fontId="66" fillId="0" borderId="0" xfId="0" applyFont="1" applyAlignment="1">
      <alignment horizontal="left" vertical="top" wrapText="1"/>
    </xf>
    <xf numFmtId="49" fontId="22" fillId="0" borderId="0" xfId="0" quotePrefix="1" applyNumberFormat="1" applyFont="1" applyAlignment="1">
      <alignment vertical="top"/>
    </xf>
    <xf numFmtId="49" fontId="22" fillId="0" borderId="0" xfId="0" applyNumberFormat="1" applyFont="1" applyAlignment="1">
      <alignment vertical="top"/>
    </xf>
    <xf numFmtId="49" fontId="0" fillId="0" borderId="0" xfId="0" applyNumberFormat="1" applyAlignment="1">
      <alignment vertical="top"/>
    </xf>
    <xf numFmtId="0" fontId="52" fillId="16" borderId="32" xfId="0" applyFont="1" applyFill="1" applyBorder="1" applyAlignment="1">
      <alignment horizontal="left" vertical="top" wrapText="1"/>
    </xf>
    <xf numFmtId="14" fontId="11" fillId="16" borderId="33" xfId="0" applyNumberFormat="1" applyFont="1" applyFill="1" applyBorder="1" applyAlignment="1">
      <alignment horizontal="left" vertical="top"/>
    </xf>
    <xf numFmtId="0" fontId="45" fillId="16" borderId="34" xfId="0" applyFont="1" applyFill="1" applyBorder="1" applyAlignment="1">
      <alignment horizontal="center" vertical="top"/>
    </xf>
    <xf numFmtId="0" fontId="53" fillId="0" borderId="35" xfId="0" applyFont="1" applyBorder="1" applyAlignment="1">
      <alignment horizontal="left" vertical="top" wrapText="1"/>
    </xf>
    <xf numFmtId="0" fontId="53" fillId="0" borderId="36" xfId="0" applyFont="1" applyBorder="1" applyAlignment="1">
      <alignment horizontal="left" vertical="top" wrapText="1"/>
    </xf>
    <xf numFmtId="0" fontId="59" fillId="0" borderId="35" xfId="12" applyFont="1" applyFill="1" applyBorder="1" applyAlignment="1">
      <alignment horizontal="left" vertical="top"/>
    </xf>
    <xf numFmtId="0" fontId="0" fillId="0" borderId="36" xfId="0" applyBorder="1" applyAlignment="1">
      <alignment horizontal="center" vertical="top"/>
    </xf>
    <xf numFmtId="0" fontId="0" fillId="0" borderId="35" xfId="0" applyBorder="1" applyAlignment="1">
      <alignment horizontal="left" vertical="top"/>
    </xf>
    <xf numFmtId="0" fontId="7" fillId="0" borderId="0" xfId="0" applyFont="1" applyAlignment="1">
      <alignment horizontal="center" vertical="top"/>
    </xf>
    <xf numFmtId="0" fontId="7" fillId="0" borderId="36" xfId="0" applyFont="1" applyBorder="1" applyAlignment="1">
      <alignment horizontal="center" vertical="top"/>
    </xf>
    <xf numFmtId="0" fontId="7" fillId="0" borderId="35" xfId="0" applyFont="1" applyBorder="1" applyAlignment="1">
      <alignment horizontal="left" vertical="top"/>
    </xf>
    <xf numFmtId="4" fontId="7" fillId="0" borderId="0" xfId="0" applyNumberFormat="1" applyFont="1" applyAlignment="1">
      <alignment horizontal="center" vertical="top"/>
    </xf>
    <xf numFmtId="0" fontId="12" fillId="0" borderId="35" xfId="0" applyFont="1" applyBorder="1" applyAlignment="1">
      <alignment horizontal="left" vertical="top"/>
    </xf>
    <xf numFmtId="0" fontId="13" fillId="0" borderId="0" xfId="0" applyFont="1" applyAlignment="1">
      <alignment horizontal="center" vertical="top" wrapText="1"/>
    </xf>
    <xf numFmtId="0" fontId="13" fillId="0" borderId="36" xfId="0" applyFont="1" applyBorder="1" applyAlignment="1">
      <alignment horizontal="left" vertical="top" wrapText="1"/>
    </xf>
    <xf numFmtId="0" fontId="0" fillId="0" borderId="36" xfId="0" applyBorder="1" applyAlignment="1">
      <alignment horizontal="left" vertical="top" wrapText="1"/>
    </xf>
    <xf numFmtId="0" fontId="21" fillId="5" borderId="35" xfId="0" applyFont="1" applyFill="1" applyBorder="1" applyAlignment="1">
      <alignment horizontal="left" vertical="top"/>
    </xf>
    <xf numFmtId="0" fontId="22" fillId="5" borderId="0" xfId="0" applyFont="1" applyFill="1" applyAlignment="1">
      <alignment horizontal="left" vertical="top" wrapText="1"/>
    </xf>
    <xf numFmtId="0" fontId="22" fillId="5" borderId="0" xfId="0" applyFont="1" applyFill="1" applyAlignment="1">
      <alignment horizontal="center" vertical="top" wrapText="1"/>
    </xf>
    <xf numFmtId="0" fontId="0" fillId="0" borderId="36" xfId="0" applyBorder="1" applyAlignment="1">
      <alignment vertical="top"/>
    </xf>
    <xf numFmtId="164" fontId="42" fillId="0" borderId="35" xfId="0" applyNumberFormat="1" applyFont="1" applyBorder="1" applyAlignment="1">
      <alignment horizontal="left" vertical="top"/>
    </xf>
    <xf numFmtId="0" fontId="29" fillId="0" borderId="36" xfId="0" applyFont="1" applyBorder="1" applyAlignment="1">
      <alignment horizontal="left" vertical="top"/>
    </xf>
    <xf numFmtId="0" fontId="12" fillId="8" borderId="35" xfId="0" applyFont="1" applyFill="1" applyBorder="1" applyAlignment="1">
      <alignment horizontal="left" vertical="top"/>
    </xf>
    <xf numFmtId="0" fontId="12" fillId="8" borderId="0" xfId="0" applyFont="1" applyFill="1" applyAlignment="1">
      <alignment horizontal="center" vertical="top" wrapText="1"/>
    </xf>
    <xf numFmtId="14" fontId="12" fillId="8" borderId="0" xfId="0" applyNumberFormat="1" applyFont="1" applyFill="1" applyAlignment="1">
      <alignment horizontal="center" vertical="top" wrapText="1"/>
    </xf>
    <xf numFmtId="0" fontId="29" fillId="8" borderId="0" xfId="0" applyFont="1" applyFill="1" applyAlignment="1">
      <alignment horizontal="left" vertical="top"/>
    </xf>
    <xf numFmtId="0" fontId="29" fillId="8" borderId="36" xfId="0" applyFont="1" applyFill="1" applyBorder="1" applyAlignment="1">
      <alignment horizontal="left" vertical="top"/>
    </xf>
    <xf numFmtId="0" fontId="44" fillId="14" borderId="37" xfId="0" applyFont="1" applyFill="1" applyBorder="1" applyAlignment="1">
      <alignment horizontal="left" vertical="top"/>
    </xf>
    <xf numFmtId="0" fontId="21" fillId="5" borderId="37" xfId="0" applyFont="1" applyFill="1" applyBorder="1" applyAlignment="1">
      <alignment horizontal="left" vertical="top" indent="1"/>
    </xf>
    <xf numFmtId="0" fontId="0" fillId="0" borderId="36" xfId="0" applyBorder="1" applyAlignment="1">
      <alignment vertical="top" wrapText="1"/>
    </xf>
    <xf numFmtId="0" fontId="21" fillId="0" borderId="35" xfId="0" applyFont="1" applyBorder="1" applyAlignment="1">
      <alignment horizontal="left" vertical="top"/>
    </xf>
    <xf numFmtId="0" fontId="22" fillId="0" borderId="0" xfId="0" applyFont="1" applyAlignment="1">
      <alignment horizontal="center" vertical="top" wrapText="1"/>
    </xf>
    <xf numFmtId="0" fontId="12" fillId="8" borderId="38" xfId="0" applyFont="1" applyFill="1" applyBorder="1" applyAlignment="1">
      <alignment horizontal="left" vertical="top" indent="1"/>
    </xf>
    <xf numFmtId="0" fontId="0" fillId="8" borderId="38" xfId="0" applyFill="1" applyBorder="1" applyAlignment="1">
      <alignment horizontal="left" vertical="top" indent="1"/>
    </xf>
    <xf numFmtId="0" fontId="7" fillId="0" borderId="37" xfId="0" applyFont="1" applyBorder="1" applyAlignment="1">
      <alignment horizontal="left" vertical="top"/>
    </xf>
    <xf numFmtId="0" fontId="14" fillId="0" borderId="37" xfId="0" applyFont="1" applyBorder="1" applyAlignment="1">
      <alignment horizontal="left" vertical="top" wrapText="1" indent="1"/>
    </xf>
    <xf numFmtId="0" fontId="12" fillId="0" borderId="37" xfId="0" applyFont="1" applyBorder="1" applyAlignment="1">
      <alignment horizontal="left" vertical="top" wrapText="1" indent="1"/>
    </xf>
    <xf numFmtId="0" fontId="7" fillId="0" borderId="36" xfId="0" applyFont="1" applyBorder="1" applyAlignment="1">
      <alignment vertical="top" wrapText="1"/>
    </xf>
    <xf numFmtId="0" fontId="12" fillId="0" borderId="0" xfId="0" applyFont="1" applyAlignment="1">
      <alignment horizontal="center" vertical="top"/>
    </xf>
    <xf numFmtId="0" fontId="12" fillId="0" borderId="36" xfId="0" applyFont="1" applyBorder="1" applyAlignment="1">
      <alignment vertical="top"/>
    </xf>
    <xf numFmtId="0" fontId="14" fillId="0" borderId="36" xfId="0" applyFont="1" applyBorder="1" applyAlignment="1">
      <alignment vertical="top"/>
    </xf>
    <xf numFmtId="0" fontId="12" fillId="0" borderId="37" xfId="0" applyFont="1" applyBorder="1" applyAlignment="1">
      <alignment horizontal="left" vertical="top" indent="1"/>
    </xf>
    <xf numFmtId="0" fontId="12" fillId="20" borderId="37" xfId="0" applyFont="1" applyFill="1" applyBorder="1" applyAlignment="1">
      <alignment horizontal="left" vertical="top" indent="1"/>
    </xf>
    <xf numFmtId="164" fontId="12" fillId="19" borderId="37" xfId="0" applyNumberFormat="1" applyFont="1" applyFill="1" applyBorder="1" applyAlignment="1">
      <alignment horizontal="left" vertical="top" indent="1"/>
    </xf>
    <xf numFmtId="0" fontId="25" fillId="0" borderId="38" xfId="0" applyFont="1" applyBorder="1" applyAlignment="1">
      <alignment horizontal="left" vertical="top" indent="1"/>
    </xf>
    <xf numFmtId="0" fontId="12" fillId="0" borderId="38" xfId="0" applyFont="1" applyBorder="1" applyAlignment="1">
      <alignment horizontal="left" vertical="top" indent="1"/>
    </xf>
    <xf numFmtId="9" fontId="42" fillId="0" borderId="37" xfId="1" applyFont="1" applyFill="1" applyBorder="1" applyAlignment="1">
      <alignment horizontal="left" vertical="top" indent="1"/>
    </xf>
    <xf numFmtId="0" fontId="25" fillId="0" borderId="36" xfId="0" applyFont="1" applyBorder="1" applyAlignment="1">
      <alignment vertical="top"/>
    </xf>
    <xf numFmtId="9" fontId="13" fillId="0" borderId="37" xfId="1" applyFont="1" applyFill="1" applyBorder="1" applyAlignment="1">
      <alignment horizontal="left" vertical="top" indent="1"/>
    </xf>
    <xf numFmtId="0" fontId="0" fillId="0" borderId="40" xfId="0" applyBorder="1" applyAlignment="1">
      <alignment horizontal="left" vertical="top"/>
    </xf>
    <xf numFmtId="0" fontId="0" fillId="0" borderId="41" xfId="0" applyBorder="1" applyAlignment="1">
      <alignment vertical="top" wrapText="1"/>
    </xf>
    <xf numFmtId="0" fontId="0" fillId="0" borderId="41" xfId="0" applyBorder="1" applyAlignment="1">
      <alignment horizontal="center" vertical="top"/>
    </xf>
    <xf numFmtId="0" fontId="0" fillId="0" borderId="41" xfId="0" applyBorder="1" applyAlignment="1">
      <alignment vertical="top"/>
    </xf>
    <xf numFmtId="0" fontId="0" fillId="0" borderId="42" xfId="0" applyBorder="1" applyAlignment="1">
      <alignment horizontal="center" vertical="top"/>
    </xf>
    <xf numFmtId="0" fontId="22" fillId="0" borderId="35" xfId="0" applyFont="1" applyBorder="1" applyAlignment="1">
      <alignment horizontal="left" vertical="top" indent="2"/>
    </xf>
    <xf numFmtId="0" fontId="0" fillId="0" borderId="35" xfId="0" applyBorder="1" applyAlignment="1">
      <alignment horizontal="left" vertical="top" indent="2"/>
    </xf>
    <xf numFmtId="0" fontId="12" fillId="22" borderId="37" xfId="0" applyFont="1" applyFill="1" applyBorder="1" applyAlignment="1">
      <alignment horizontal="left" vertical="top" wrapText="1"/>
    </xf>
    <xf numFmtId="164" fontId="12" fillId="0" borderId="5" xfId="0" applyNumberFormat="1" applyFont="1" applyBorder="1" applyAlignment="1">
      <alignment horizontal="center" vertical="top" wrapText="1"/>
    </xf>
    <xf numFmtId="9" fontId="25" fillId="22" borderId="5" xfId="1" applyFont="1" applyFill="1" applyBorder="1" applyAlignment="1">
      <alignment horizontal="center" vertical="top" wrapText="1"/>
    </xf>
    <xf numFmtId="164" fontId="12" fillId="22" borderId="1" xfId="0" applyNumberFormat="1" applyFont="1" applyFill="1" applyBorder="1" applyAlignment="1">
      <alignment horizontal="center" vertical="top" wrapText="1"/>
    </xf>
    <xf numFmtId="9" fontId="12" fillId="22" borderId="1" xfId="1" applyFont="1" applyFill="1" applyBorder="1" applyAlignment="1">
      <alignment horizontal="center" vertical="top" wrapText="1"/>
    </xf>
    <xf numFmtId="0" fontId="12" fillId="19" borderId="39" xfId="0" applyFont="1" applyFill="1" applyBorder="1" applyAlignment="1">
      <alignment horizontal="left" vertical="top" wrapText="1"/>
    </xf>
    <xf numFmtId="9" fontId="12" fillId="19" borderId="1" xfId="1" applyFont="1" applyFill="1" applyBorder="1" applyAlignment="1">
      <alignment horizontal="center" vertical="top" wrapText="1"/>
    </xf>
    <xf numFmtId="0" fontId="25" fillId="21" borderId="37" xfId="0" applyFont="1" applyFill="1" applyBorder="1" applyAlignment="1">
      <alignment horizontal="left" vertical="top" wrapText="1"/>
    </xf>
    <xf numFmtId="164" fontId="25" fillId="0" borderId="5" xfId="0" applyNumberFormat="1" applyFont="1" applyBorder="1" applyAlignment="1">
      <alignment horizontal="center" vertical="top" wrapText="1"/>
    </xf>
    <xf numFmtId="9" fontId="25" fillId="21" borderId="5" xfId="1" applyFont="1" applyFill="1" applyBorder="1" applyAlignment="1">
      <alignment horizontal="center" vertical="top" wrapText="1"/>
    </xf>
    <xf numFmtId="164" fontId="25" fillId="21" borderId="1" xfId="0" applyNumberFormat="1" applyFont="1" applyFill="1" applyBorder="1" applyAlignment="1">
      <alignment horizontal="center" vertical="top" wrapText="1"/>
    </xf>
    <xf numFmtId="9" fontId="25" fillId="21" borderId="1" xfId="1" applyFont="1" applyFill="1" applyBorder="1" applyAlignment="1">
      <alignment horizontal="center" vertical="top" wrapText="1"/>
    </xf>
    <xf numFmtId="0" fontId="25" fillId="20" borderId="37" xfId="0" applyFont="1" applyFill="1" applyBorder="1" applyAlignment="1">
      <alignment horizontal="left" vertical="top" wrapText="1"/>
    </xf>
    <xf numFmtId="9" fontId="25" fillId="20" borderId="1" xfId="1" applyFont="1" applyFill="1" applyBorder="1" applyAlignment="1">
      <alignment horizontal="center" vertical="top" wrapText="1"/>
    </xf>
    <xf numFmtId="0" fontId="41" fillId="19" borderId="38" xfId="0" applyFont="1" applyFill="1" applyBorder="1" applyAlignment="1">
      <alignment horizontal="left" vertical="top"/>
    </xf>
    <xf numFmtId="0" fontId="41" fillId="20" borderId="38" xfId="0" applyFont="1" applyFill="1" applyBorder="1" applyAlignment="1">
      <alignment horizontal="left" vertical="top"/>
    </xf>
    <xf numFmtId="0" fontId="13" fillId="0" borderId="35" xfId="0" applyFont="1" applyBorder="1" applyAlignment="1">
      <alignment horizontal="left" vertical="top"/>
    </xf>
    <xf numFmtId="0" fontId="13" fillId="0" borderId="0" xfId="0" applyFont="1" applyAlignment="1">
      <alignment horizontal="left" vertical="top"/>
    </xf>
    <xf numFmtId="0" fontId="13" fillId="0" borderId="36" xfId="0" applyFont="1" applyBorder="1" applyAlignment="1">
      <alignment horizontal="left" vertical="top"/>
    </xf>
    <xf numFmtId="0" fontId="15" fillId="22" borderId="38" xfId="0" applyFont="1" applyFill="1" applyBorder="1" applyAlignment="1">
      <alignment horizontal="center" vertical="top" wrapText="1"/>
    </xf>
    <xf numFmtId="164" fontId="15" fillId="22" borderId="38" xfId="2" applyNumberFormat="1" applyFont="1" applyFill="1" applyBorder="1" applyAlignment="1">
      <alignment horizontal="center" vertical="top" wrapText="1"/>
    </xf>
    <xf numFmtId="9" fontId="15" fillId="22" borderId="38" xfId="1" applyFont="1" applyFill="1" applyBorder="1" applyAlignment="1">
      <alignment horizontal="center" vertical="top" wrapText="1"/>
    </xf>
    <xf numFmtId="0" fontId="12" fillId="22" borderId="6" xfId="0" applyFont="1" applyFill="1" applyBorder="1" applyAlignment="1">
      <alignment horizontal="center" vertical="top" wrapText="1"/>
    </xf>
    <xf numFmtId="164" fontId="12" fillId="22" borderId="6" xfId="1" applyNumberFormat="1" applyFont="1" applyFill="1" applyBorder="1" applyAlignment="1">
      <alignment horizontal="center" vertical="top" wrapText="1"/>
    </xf>
    <xf numFmtId="9" fontId="25" fillId="22" borderId="6" xfId="1" applyFont="1" applyFill="1" applyBorder="1" applyAlignment="1">
      <alignment horizontal="center" vertical="top" wrapText="1"/>
    </xf>
    <xf numFmtId="164" fontId="12" fillId="19" borderId="3" xfId="0" applyNumberFormat="1" applyFont="1" applyFill="1" applyBorder="1" applyAlignment="1">
      <alignment horizontal="center" vertical="top" wrapText="1"/>
    </xf>
    <xf numFmtId="0" fontId="12" fillId="22" borderId="25" xfId="0" applyFont="1" applyFill="1" applyBorder="1" applyAlignment="1">
      <alignment horizontal="center" vertical="top" wrapText="1"/>
    </xf>
    <xf numFmtId="164" fontId="12" fillId="22" borderId="26" xfId="1" applyNumberFormat="1" applyFont="1" applyFill="1" applyBorder="1" applyAlignment="1">
      <alignment horizontal="center" vertical="top" wrapText="1"/>
    </xf>
    <xf numFmtId="9" fontId="25" fillId="22" borderId="27" xfId="1" applyFont="1" applyFill="1" applyBorder="1" applyAlignment="1">
      <alignment horizontal="center" vertical="top" wrapText="1"/>
    </xf>
    <xf numFmtId="0" fontId="15" fillId="21" borderId="38" xfId="0" applyFont="1" applyFill="1" applyBorder="1" applyAlignment="1">
      <alignment horizontal="center" vertical="top" wrapText="1"/>
    </xf>
    <xf numFmtId="164" fontId="15" fillId="21" borderId="38" xfId="2" applyNumberFormat="1" applyFont="1" applyFill="1" applyBorder="1" applyAlignment="1">
      <alignment horizontal="center" vertical="top" wrapText="1"/>
    </xf>
    <xf numFmtId="9" fontId="15" fillId="21" borderId="38" xfId="1" applyFont="1" applyFill="1" applyBorder="1" applyAlignment="1">
      <alignment horizontal="center" vertical="top" wrapText="1"/>
    </xf>
    <xf numFmtId="0" fontId="25" fillId="21" borderId="6" xfId="0" applyFont="1" applyFill="1" applyBorder="1" applyAlignment="1">
      <alignment horizontal="center" vertical="top" wrapText="1"/>
    </xf>
    <xf numFmtId="164" fontId="25" fillId="21" borderId="6" xfId="1" applyNumberFormat="1" applyFont="1" applyFill="1" applyBorder="1" applyAlignment="1">
      <alignment horizontal="center" vertical="top" wrapText="1"/>
    </xf>
    <xf numFmtId="9" fontId="25" fillId="21" borderId="6" xfId="1" applyFont="1" applyFill="1" applyBorder="1" applyAlignment="1">
      <alignment horizontal="center" vertical="top" wrapText="1"/>
    </xf>
    <xf numFmtId="164" fontId="25" fillId="20" borderId="3" xfId="0" applyNumberFormat="1" applyFont="1" applyFill="1" applyBorder="1" applyAlignment="1">
      <alignment horizontal="center" vertical="top" wrapText="1"/>
    </xf>
    <xf numFmtId="0" fontId="25" fillId="21" borderId="25" xfId="0" applyFont="1" applyFill="1" applyBorder="1" applyAlignment="1">
      <alignment horizontal="center" vertical="top" wrapText="1"/>
    </xf>
    <xf numFmtId="164" fontId="25" fillId="21" borderId="26" xfId="1" applyNumberFormat="1" applyFont="1" applyFill="1" applyBorder="1" applyAlignment="1">
      <alignment horizontal="center" vertical="top" wrapText="1"/>
    </xf>
    <xf numFmtId="9" fontId="25" fillId="21" borderId="27" xfId="1" applyFont="1" applyFill="1" applyBorder="1" applyAlignment="1">
      <alignment horizontal="center" vertical="top" wrapText="1"/>
    </xf>
    <xf numFmtId="0" fontId="0" fillId="0" borderId="30" xfId="0" applyBorder="1" applyAlignment="1">
      <alignment horizontal="left" vertical="center" wrapText="1"/>
    </xf>
    <xf numFmtId="0" fontId="53" fillId="16" borderId="33" xfId="0" applyFont="1" applyFill="1" applyBorder="1" applyAlignment="1">
      <alignment horizontal="center" vertical="top" wrapText="1"/>
    </xf>
    <xf numFmtId="0" fontId="22" fillId="5" borderId="2" xfId="0" applyFont="1" applyFill="1" applyBorder="1" applyAlignment="1">
      <alignment horizontal="left" vertical="top" wrapText="1"/>
    </xf>
    <xf numFmtId="0" fontId="22" fillId="5" borderId="7" xfId="0" applyFont="1" applyFill="1" applyBorder="1" applyAlignment="1">
      <alignment horizontal="left" vertical="top" wrapText="1"/>
    </xf>
    <xf numFmtId="0" fontId="22" fillId="5" borderId="6" xfId="0" applyFont="1" applyFill="1" applyBorder="1" applyAlignment="1">
      <alignment horizontal="left" vertical="top" wrapText="1"/>
    </xf>
    <xf numFmtId="0" fontId="44" fillId="14" borderId="2" xfId="0" applyFont="1" applyFill="1" applyBorder="1" applyAlignment="1">
      <alignment horizontal="left" vertical="top" wrapText="1"/>
    </xf>
    <xf numFmtId="0" fontId="44" fillId="14" borderId="7" xfId="0" applyFont="1" applyFill="1" applyBorder="1" applyAlignment="1">
      <alignment horizontal="left" vertical="top" wrapText="1"/>
    </xf>
    <xf numFmtId="0" fontId="44" fillId="14" borderId="6" xfId="0" applyFont="1" applyFill="1" applyBorder="1" applyAlignment="1">
      <alignment horizontal="left" vertical="top" wrapText="1"/>
    </xf>
    <xf numFmtId="0" fontId="0" fillId="0" borderId="35" xfId="0" applyBorder="1" applyAlignment="1">
      <alignment horizontal="left" vertical="top" wrapText="1"/>
    </xf>
    <xf numFmtId="0" fontId="0" fillId="0" borderId="0" xfId="0" applyAlignment="1">
      <alignment horizontal="left" vertical="top" wrapText="1"/>
    </xf>
    <xf numFmtId="0" fontId="0" fillId="0" borderId="36" xfId="0" applyBorder="1" applyAlignment="1">
      <alignment horizontal="left" vertical="top" wrapText="1"/>
    </xf>
    <xf numFmtId="0" fontId="53" fillId="16" borderId="35" xfId="0" applyFont="1" applyFill="1" applyBorder="1" applyAlignment="1">
      <alignment horizontal="left" vertical="top" wrapText="1"/>
    </xf>
    <xf numFmtId="0" fontId="53" fillId="16" borderId="0" xfId="0" applyFont="1" applyFill="1" applyAlignment="1">
      <alignment horizontal="left" vertical="top" wrapText="1"/>
    </xf>
    <xf numFmtId="0" fontId="53" fillId="16" borderId="36" xfId="0" applyFont="1" applyFill="1" applyBorder="1" applyAlignment="1">
      <alignment horizontal="left" vertical="top" wrapText="1"/>
    </xf>
    <xf numFmtId="0" fontId="13" fillId="15" borderId="35" xfId="0" applyFont="1" applyFill="1" applyBorder="1" applyAlignment="1">
      <alignment horizontal="left" vertical="top" wrapText="1"/>
    </xf>
    <xf numFmtId="0" fontId="13" fillId="15" borderId="0" xfId="0" applyFont="1" applyFill="1" applyAlignment="1">
      <alignment horizontal="left" vertical="top"/>
    </xf>
    <xf numFmtId="0" fontId="13" fillId="15" borderId="36" xfId="0" applyFont="1" applyFill="1" applyBorder="1" applyAlignment="1">
      <alignment horizontal="left" vertical="top"/>
    </xf>
    <xf numFmtId="0" fontId="22" fillId="0" borderId="35" xfId="0" applyFont="1" applyBorder="1" applyAlignment="1">
      <alignment vertical="top" wrapText="1"/>
    </xf>
    <xf numFmtId="0" fontId="22" fillId="0" borderId="0" xfId="0" applyFont="1" applyAlignment="1">
      <alignment vertical="top" wrapText="1"/>
    </xf>
    <xf numFmtId="0" fontId="22" fillId="0" borderId="36" xfId="0" applyFont="1" applyBorder="1" applyAlignment="1">
      <alignment vertical="top" wrapText="1"/>
    </xf>
    <xf numFmtId="0" fontId="0" fillId="0" borderId="35" xfId="0" applyBorder="1" applyAlignment="1">
      <alignment horizontal="left" vertical="top"/>
    </xf>
    <xf numFmtId="0" fontId="0" fillId="0" borderId="0" xfId="0" applyAlignment="1">
      <alignment horizontal="left" vertical="top"/>
    </xf>
    <xf numFmtId="0" fontId="0" fillId="0" borderId="36" xfId="0" applyBorder="1" applyAlignment="1">
      <alignment horizontal="left" vertical="top"/>
    </xf>
    <xf numFmtId="0" fontId="44" fillId="15" borderId="35" xfId="0" applyFont="1" applyFill="1" applyBorder="1" applyAlignment="1">
      <alignment horizontal="left" vertical="top" wrapText="1"/>
    </xf>
    <xf numFmtId="0" fontId="44" fillId="15" borderId="0" xfId="0" applyFont="1" applyFill="1" applyAlignment="1">
      <alignment horizontal="left" vertical="top" wrapText="1"/>
    </xf>
    <xf numFmtId="0" fontId="44" fillId="15" borderId="36" xfId="0" applyFont="1" applyFill="1" applyBorder="1" applyAlignment="1">
      <alignment horizontal="left" vertical="top" wrapText="1"/>
    </xf>
    <xf numFmtId="0" fontId="42" fillId="15" borderId="35" xfId="0" applyFont="1" applyFill="1" applyBorder="1" applyAlignment="1">
      <alignment horizontal="left" vertical="top" wrapText="1"/>
    </xf>
    <xf numFmtId="0" fontId="42" fillId="15" borderId="0" xfId="0" applyFont="1" applyFill="1" applyAlignment="1">
      <alignment horizontal="left" vertical="top" wrapText="1"/>
    </xf>
    <xf numFmtId="0" fontId="42" fillId="15" borderId="36" xfId="0" applyFont="1" applyFill="1" applyBorder="1" applyAlignment="1">
      <alignment horizontal="left" vertical="top" wrapText="1"/>
    </xf>
    <xf numFmtId="164" fontId="42" fillId="15" borderId="35" xfId="0" applyNumberFormat="1" applyFont="1" applyFill="1" applyBorder="1" applyAlignment="1">
      <alignment horizontal="left" vertical="top" wrapText="1"/>
    </xf>
    <xf numFmtId="164" fontId="42" fillId="15" borderId="0" xfId="0" applyNumberFormat="1" applyFont="1" applyFill="1" applyAlignment="1">
      <alignment horizontal="left" vertical="top" wrapText="1"/>
    </xf>
    <xf numFmtId="164" fontId="42" fillId="15" borderId="36" xfId="0" applyNumberFormat="1" applyFont="1" applyFill="1"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7" fillId="0" borderId="2" xfId="0" applyFont="1" applyBorder="1" applyAlignment="1">
      <alignment horizontal="center" vertical="top" wrapText="1"/>
    </xf>
    <xf numFmtId="0" fontId="7" fillId="0" borderId="6" xfId="0" applyFont="1" applyBorder="1" applyAlignment="1">
      <alignment horizontal="center" vertical="top" wrapText="1"/>
    </xf>
    <xf numFmtId="0" fontId="29" fillId="0" borderId="35" xfId="0" applyFont="1" applyBorder="1" applyAlignment="1">
      <alignment horizontal="left" vertical="top" wrapText="1" indent="1"/>
    </xf>
    <xf numFmtId="0" fontId="29" fillId="0" borderId="0" xfId="0" applyFont="1" applyAlignment="1">
      <alignment horizontal="left" vertical="top" wrapText="1" indent="1"/>
    </xf>
    <xf numFmtId="0" fontId="29" fillId="0" borderId="36" xfId="0" applyFont="1" applyBorder="1" applyAlignment="1">
      <alignment horizontal="left" vertical="top" wrapText="1" indent="1"/>
    </xf>
    <xf numFmtId="0" fontId="29" fillId="0" borderId="35" xfId="0" applyFont="1" applyBorder="1" applyAlignment="1">
      <alignment horizontal="left" vertical="top" wrapText="1"/>
    </xf>
    <xf numFmtId="0" fontId="29" fillId="0" borderId="0" xfId="0" applyFont="1" applyAlignment="1">
      <alignment horizontal="left" vertical="top" wrapText="1"/>
    </xf>
    <xf numFmtId="0" fontId="29" fillId="0" borderId="36" xfId="0" applyFont="1" applyBorder="1" applyAlignment="1">
      <alignment horizontal="left" vertical="top" wrapText="1"/>
    </xf>
    <xf numFmtId="0" fontId="22" fillId="0" borderId="35" xfId="0" applyFont="1" applyBorder="1" applyAlignment="1">
      <alignment horizontal="left" vertical="top" wrapText="1"/>
    </xf>
    <xf numFmtId="0" fontId="22" fillId="0" borderId="0" xfId="0" applyFont="1" applyAlignment="1">
      <alignment horizontal="left" vertical="top" wrapText="1"/>
    </xf>
    <xf numFmtId="0" fontId="22" fillId="0" borderId="36" xfId="0" applyFont="1" applyBorder="1" applyAlignment="1">
      <alignment horizontal="left" vertical="top" wrapText="1"/>
    </xf>
    <xf numFmtId="4" fontId="7" fillId="0" borderId="1" xfId="0" applyNumberFormat="1" applyFont="1" applyBorder="1" applyAlignment="1">
      <alignment horizontal="left" vertical="top"/>
    </xf>
    <xf numFmtId="0" fontId="0" fillId="0" borderId="1" xfId="0" applyBorder="1" applyAlignment="1">
      <alignment horizontal="left" vertical="top" wrapText="1"/>
    </xf>
    <xf numFmtId="0" fontId="34" fillId="11" borderId="35" xfId="0" applyFont="1" applyFill="1" applyBorder="1" applyAlignment="1">
      <alignment horizontal="left" vertical="top" wrapText="1"/>
    </xf>
    <xf numFmtId="0" fontId="34" fillId="11" borderId="0" xfId="0" applyFont="1" applyFill="1" applyAlignment="1">
      <alignment horizontal="left" vertical="top" wrapText="1"/>
    </xf>
    <xf numFmtId="0" fontId="34" fillId="11" borderId="36" xfId="0" applyFont="1" applyFill="1" applyBorder="1" applyAlignment="1">
      <alignment horizontal="left" vertical="top" wrapText="1"/>
    </xf>
    <xf numFmtId="164" fontId="34" fillId="0" borderId="35" xfId="0" applyNumberFormat="1" applyFont="1" applyBorder="1" applyAlignment="1">
      <alignment horizontal="left" vertical="top" wrapText="1"/>
    </xf>
    <xf numFmtId="164" fontId="34" fillId="0" borderId="0" xfId="0" applyNumberFormat="1" applyFont="1" applyAlignment="1">
      <alignment horizontal="left" vertical="top" wrapText="1"/>
    </xf>
    <xf numFmtId="164" fontId="34" fillId="0" borderId="36" xfId="0" applyNumberFormat="1" applyFont="1" applyBorder="1" applyAlignment="1">
      <alignment horizontal="left" vertical="top" wrapText="1"/>
    </xf>
    <xf numFmtId="0" fontId="13" fillId="15" borderId="0" xfId="0" applyFont="1" applyFill="1" applyAlignment="1">
      <alignment horizontal="left" vertical="top" wrapText="1"/>
    </xf>
    <xf numFmtId="0" fontId="13" fillId="15" borderId="36" xfId="0" applyFont="1" applyFill="1" applyBorder="1" applyAlignment="1">
      <alignment horizontal="left" vertical="top" wrapText="1"/>
    </xf>
    <xf numFmtId="0" fontId="68" fillId="14" borderId="35" xfId="0" applyFont="1" applyFill="1" applyBorder="1" applyAlignment="1">
      <alignment horizontal="left" vertical="top"/>
    </xf>
    <xf numFmtId="0" fontId="68" fillId="14" borderId="0" xfId="0" applyFont="1" applyFill="1" applyAlignment="1">
      <alignment horizontal="left" vertical="top"/>
    </xf>
    <xf numFmtId="0" fontId="68" fillId="14" borderId="36" xfId="0" applyFont="1" applyFill="1" applyBorder="1" applyAlignment="1">
      <alignment horizontal="left" vertical="top"/>
    </xf>
    <xf numFmtId="0" fontId="7" fillId="0" borderId="35" xfId="0" applyFont="1" applyBorder="1" applyAlignment="1">
      <alignment horizontal="left" vertical="top" wrapText="1"/>
    </xf>
    <xf numFmtId="0" fontId="7" fillId="0" borderId="0" xfId="0" applyFont="1" applyAlignment="1">
      <alignment horizontal="left" vertical="top" wrapText="1"/>
    </xf>
    <xf numFmtId="0" fontId="7" fillId="0" borderId="36" xfId="0" applyFont="1" applyBorder="1" applyAlignment="1">
      <alignment horizontal="left" vertical="top" wrapText="1"/>
    </xf>
    <xf numFmtId="0" fontId="0" fillId="11" borderId="35" xfId="0" applyFill="1" applyBorder="1" applyAlignment="1">
      <alignment horizontal="left" vertical="top" wrapText="1"/>
    </xf>
    <xf numFmtId="0" fontId="0" fillId="11" borderId="0" xfId="0" applyFill="1" applyAlignment="1">
      <alignment horizontal="left" vertical="top" wrapText="1"/>
    </xf>
    <xf numFmtId="0" fontId="0" fillId="11" borderId="36" xfId="0" applyFill="1" applyBorder="1" applyAlignment="1">
      <alignment horizontal="left" vertical="top" wrapText="1"/>
    </xf>
    <xf numFmtId="0" fontId="13" fillId="15" borderId="35" xfId="0" applyFont="1" applyFill="1" applyBorder="1" applyAlignment="1">
      <alignment horizontal="left" vertical="top"/>
    </xf>
    <xf numFmtId="10" fontId="12" fillId="0" borderId="35" xfId="1" applyNumberFormat="1" applyFont="1" applyFill="1" applyBorder="1" applyAlignment="1">
      <alignment horizontal="left" vertical="top" wrapText="1"/>
    </xf>
    <xf numFmtId="10" fontId="12" fillId="0" borderId="0" xfId="1" applyNumberFormat="1" applyFont="1" applyFill="1" applyBorder="1" applyAlignment="1">
      <alignment horizontal="left" vertical="top" wrapText="1"/>
    </xf>
    <xf numFmtId="10" fontId="12" fillId="0" borderId="36" xfId="1" applyNumberFormat="1" applyFont="1" applyFill="1" applyBorder="1" applyAlignment="1">
      <alignment horizontal="left" vertical="top" wrapText="1"/>
    </xf>
    <xf numFmtId="0" fontId="12" fillId="0" borderId="35" xfId="0" applyFont="1" applyBorder="1" applyAlignment="1">
      <alignment horizontal="left" vertical="top" wrapText="1"/>
    </xf>
    <xf numFmtId="0" fontId="12" fillId="0" borderId="0" xfId="0" applyFont="1" applyAlignment="1">
      <alignment horizontal="left" vertical="top" wrapText="1"/>
    </xf>
    <xf numFmtId="0" fontId="12" fillId="0" borderId="36" xfId="0" applyFont="1" applyBorder="1" applyAlignment="1">
      <alignment horizontal="left" vertical="top" wrapText="1"/>
    </xf>
    <xf numFmtId="0" fontId="62" fillId="15" borderId="35" xfId="0" applyFont="1" applyFill="1" applyBorder="1" applyAlignment="1">
      <alignment horizontal="left" vertical="top" wrapText="1"/>
    </xf>
    <xf numFmtId="0" fontId="62" fillId="15" borderId="0" xfId="0" applyFont="1" applyFill="1" applyAlignment="1">
      <alignment horizontal="left" vertical="top" wrapText="1"/>
    </xf>
    <xf numFmtId="0" fontId="62" fillId="15" borderId="36" xfId="0" applyFont="1" applyFill="1" applyBorder="1" applyAlignment="1">
      <alignment horizontal="left" vertical="top" wrapText="1"/>
    </xf>
    <xf numFmtId="0" fontId="58" fillId="16" borderId="35" xfId="0" applyFont="1" applyFill="1" applyBorder="1" applyAlignment="1">
      <alignment horizontal="left" vertical="top" wrapText="1"/>
    </xf>
    <xf numFmtId="0" fontId="58" fillId="16" borderId="0" xfId="0" applyFont="1" applyFill="1" applyAlignment="1">
      <alignment horizontal="left" vertical="top" wrapText="1"/>
    </xf>
    <xf numFmtId="0" fontId="58" fillId="16" borderId="36" xfId="0" applyFont="1" applyFill="1" applyBorder="1" applyAlignment="1">
      <alignment horizontal="left" vertical="top" wrapText="1"/>
    </xf>
    <xf numFmtId="0" fontId="0" fillId="0" borderId="30" xfId="0"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14" borderId="3" xfId="0" applyFont="1" applyFill="1" applyBorder="1" applyAlignment="1">
      <alignment horizontal="center" vertical="top" wrapText="1"/>
    </xf>
    <xf numFmtId="0" fontId="7" fillId="14" borderId="5" xfId="0" applyFont="1" applyFill="1" applyBorder="1" applyAlignment="1">
      <alignment horizontal="center" vertical="top" wrapText="1"/>
    </xf>
    <xf numFmtId="0" fontId="9" fillId="14" borderId="3" xfId="0" applyFont="1" applyFill="1" applyBorder="1" applyAlignment="1">
      <alignment horizontal="center" vertical="top" wrapText="1"/>
    </xf>
    <xf numFmtId="0" fontId="9" fillId="14" borderId="4" xfId="0" applyFont="1" applyFill="1" applyBorder="1" applyAlignment="1">
      <alignment horizontal="center" vertical="top" wrapText="1"/>
    </xf>
    <xf numFmtId="0" fontId="9" fillId="14" borderId="5" xfId="0" applyFont="1" applyFill="1" applyBorder="1" applyAlignment="1">
      <alignment horizontal="center" vertical="top" wrapText="1"/>
    </xf>
    <xf numFmtId="0" fontId="49" fillId="14" borderId="17" xfId="0" applyFont="1" applyFill="1" applyBorder="1" applyAlignment="1">
      <alignment horizontal="center" vertical="top"/>
    </xf>
    <xf numFmtId="0" fontId="7" fillId="13" borderId="0" xfId="0" applyFont="1" applyFill="1" applyAlignment="1">
      <alignment horizontal="center" vertical="center" wrapText="1"/>
    </xf>
    <xf numFmtId="164" fontId="30" fillId="0" borderId="11" xfId="0" applyNumberFormat="1" applyFont="1" applyBorder="1" applyAlignment="1" applyProtection="1">
      <alignment horizontal="center" vertical="center" wrapText="1"/>
      <protection locked="0"/>
    </xf>
    <xf numFmtId="164" fontId="30" fillId="0" borderId="13" xfId="0" applyNumberFormat="1" applyFont="1" applyBorder="1" applyAlignment="1" applyProtection="1">
      <alignment horizontal="center" vertical="center" wrapText="1"/>
      <protection locked="0"/>
    </xf>
    <xf numFmtId="1" fontId="30" fillId="0" borderId="11" xfId="0" applyNumberFormat="1" applyFont="1" applyBorder="1" applyAlignment="1" applyProtection="1">
      <alignment horizontal="center" vertical="center" wrapText="1"/>
      <protection locked="0"/>
    </xf>
    <xf numFmtId="1" fontId="30" fillId="0" borderId="13" xfId="0" applyNumberFormat="1" applyFont="1" applyBorder="1" applyAlignment="1" applyProtection="1">
      <alignment horizontal="center" vertical="center" wrapText="1"/>
      <protection locked="0"/>
    </xf>
    <xf numFmtId="0" fontId="25" fillId="13" borderId="0" xfId="0" applyFont="1" applyFill="1" applyAlignment="1">
      <alignment horizontal="left" vertical="center" wrapText="1"/>
    </xf>
    <xf numFmtId="0" fontId="30" fillId="0" borderId="0" xfId="0" applyFont="1" applyAlignment="1">
      <alignment horizontal="justify" vertical="center" wrapText="1"/>
    </xf>
    <xf numFmtId="0" fontId="37" fillId="0" borderId="0" xfId="0" applyFont="1" applyAlignment="1">
      <alignment horizontal="left" vertical="center" wrapText="1"/>
    </xf>
    <xf numFmtId="0" fontId="28" fillId="6" borderId="11"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72" fillId="8" borderId="1" xfId="0" applyFont="1" applyFill="1" applyBorder="1" applyAlignment="1">
      <alignment horizontal="left" vertical="center" wrapText="1"/>
    </xf>
    <xf numFmtId="0" fontId="72" fillId="8" borderId="0" xfId="0" applyFont="1" applyFill="1" applyBorder="1" applyAlignment="1">
      <alignment horizontal="left" vertical="center" wrapText="1"/>
    </xf>
    <xf numFmtId="0" fontId="72" fillId="8" borderId="43" xfId="0" applyFont="1" applyFill="1" applyBorder="1" applyAlignment="1">
      <alignment horizontal="left" vertical="center" wrapText="1"/>
    </xf>
    <xf numFmtId="0" fontId="72" fillId="8" borderId="0" xfId="0" applyFont="1" applyFill="1" applyBorder="1" applyAlignment="1">
      <alignment horizontal="left" vertical="center" wrapText="1"/>
    </xf>
    <xf numFmtId="0" fontId="72" fillId="8" borderId="36" xfId="0" applyFont="1" applyFill="1" applyBorder="1" applyAlignment="1">
      <alignment horizontal="left" vertical="center" wrapText="1"/>
    </xf>
    <xf numFmtId="0" fontId="0" fillId="14" borderId="30" xfId="0" applyFill="1" applyBorder="1" applyAlignment="1">
      <alignment vertical="center"/>
    </xf>
    <xf numFmtId="0" fontId="74" fillId="15" borderId="0" xfId="0" applyFont="1" applyFill="1" applyBorder="1" applyAlignment="1">
      <alignment horizontal="left" vertical="center" wrapText="1"/>
    </xf>
    <xf numFmtId="0" fontId="0" fillId="15" borderId="0" xfId="0" applyFill="1" applyAlignment="1">
      <alignment horizontal="left" vertical="top" wrapText="1"/>
    </xf>
    <xf numFmtId="0" fontId="0" fillId="15" borderId="36" xfId="0" applyFill="1" applyBorder="1" applyAlignment="1">
      <alignment horizontal="left" vertical="top" wrapText="1"/>
    </xf>
  </cellXfs>
  <cellStyles count="13">
    <cellStyle name="Euro" xfId="8" xr:uid="{51CA9DCC-61E6-4A0C-90F0-15F93AF4B6F0}"/>
    <cellStyle name="Excel Built-in Normal" xfId="4" xr:uid="{61A71894-6121-4BD9-9509-A2B9208D5A72}"/>
    <cellStyle name="Lien hypertexte" xfId="12" builtinId="8"/>
    <cellStyle name="Lien hypertexte 2" xfId="6" xr:uid="{8007E128-5E08-4631-8ECB-8DB8EA1549B3}"/>
    <cellStyle name="Milliers" xfId="2" builtinId="3"/>
    <cellStyle name="Milliers 2" xfId="5" xr:uid="{DFDD34AE-72FD-4427-A942-2BE7ED4CF4A5}"/>
    <cellStyle name="Monétaire" xfId="11" builtinId="4"/>
    <cellStyle name="Monétaire 2" xfId="9" xr:uid="{4060C1AB-BA7B-47C3-B894-311ABC8A2ABB}"/>
    <cellStyle name="Monétaire 3" xfId="7" xr:uid="{8F548767-0947-4140-B2E9-9959389F6B4B}"/>
    <cellStyle name="Normal" xfId="0" builtinId="0"/>
    <cellStyle name="Normal 2" xfId="10" xr:uid="{3D312861-A1F8-430B-9A01-132F45E00710}"/>
    <cellStyle name="Normal 4" xfId="3" xr:uid="{F8DF93AD-F999-4FFC-A796-CB629D4508B0}"/>
    <cellStyle name="Pourcentage" xfId="1" builtinId="5"/>
  </cellStyles>
  <dxfs count="0"/>
  <tableStyles count="0" defaultTableStyle="TableStyleMedium2" defaultPivotStyle="PivotStyleLight16"/>
  <colors>
    <mruColors>
      <color rgb="FFEC663A"/>
      <color rgb="FFFF9966"/>
      <color rgb="FFDE5862"/>
      <color rgb="FFFFFFCC"/>
      <color rgb="FF816D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1702127</xdr:colOff>
      <xdr:row>72</xdr:row>
      <xdr:rowOff>41820</xdr:rowOff>
    </xdr:from>
    <xdr:to>
      <xdr:col>5</xdr:col>
      <xdr:colOff>9525</xdr:colOff>
      <xdr:row>75</xdr:row>
      <xdr:rowOff>419101</xdr:rowOff>
    </xdr:to>
    <xdr:sp macro="" textlink="">
      <xdr:nvSpPr>
        <xdr:cNvPr id="6" name="ZoneTexte 5">
          <a:extLst>
            <a:ext uri="{FF2B5EF4-FFF2-40B4-BE49-F238E27FC236}">
              <a16:creationId xmlns:a16="http://schemas.microsoft.com/office/drawing/2014/main" id="{1DBEB6F5-74E5-1AD6-4FBD-8C066421EAB7}"/>
            </a:ext>
          </a:extLst>
        </xdr:cNvPr>
        <xdr:cNvSpPr txBox="1"/>
      </xdr:nvSpPr>
      <xdr:spPr>
        <a:xfrm>
          <a:off x="9064952" y="27073770"/>
          <a:ext cx="1955473" cy="1872706"/>
        </a:xfrm>
        <a:prstGeom prst="rect">
          <a:avLst/>
        </a:prstGeom>
        <a:solidFill>
          <a:schemeClr val="bg1"/>
        </a:solidFill>
        <a:ln w="34925" cmpd="dbl">
          <a:solidFill>
            <a:schemeClr val="tx1"/>
          </a:solidFill>
          <a:extLst>
            <a:ext uri="{C807C97D-BFC1-408E-A445-0C87EB9F89A2}">
              <ask:lineSketchStyleProp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u="sng" kern="1200">
              <a:solidFill>
                <a:schemeClr val="tx1"/>
              </a:solidFill>
            </a:rPr>
            <a:t>CASES BLANCHES</a:t>
          </a:r>
          <a:r>
            <a:rPr lang="fr-FR" sz="1800" b="1" u="sng" kern="1200" baseline="0">
              <a:solidFill>
                <a:schemeClr val="tx1"/>
              </a:solidFill>
            </a:rPr>
            <a:t> </a:t>
          </a:r>
          <a:r>
            <a:rPr lang="fr-FR" sz="1800" b="1" kern="1200" baseline="0">
              <a:solidFill>
                <a:schemeClr val="tx1"/>
              </a:solidFill>
            </a:rPr>
            <a:t>A COMPLETER AVEC LE MONTANT DE VOTRE BUDGET ESTIMATIF</a:t>
          </a:r>
          <a:endParaRPr lang="fr-FR" sz="1800" b="1" kern="1200">
            <a:solidFill>
              <a:schemeClr val="tx1"/>
            </a:solidFill>
          </a:endParaRPr>
        </a:p>
      </xdr:txBody>
    </xdr:sp>
    <xdr:clientData/>
  </xdr:twoCellAnchor>
  <xdr:twoCellAnchor>
    <xdr:from>
      <xdr:col>2</xdr:col>
      <xdr:colOff>4</xdr:colOff>
      <xdr:row>72</xdr:row>
      <xdr:rowOff>133350</xdr:rowOff>
    </xdr:from>
    <xdr:to>
      <xdr:col>3</xdr:col>
      <xdr:colOff>1600200</xdr:colOff>
      <xdr:row>72</xdr:row>
      <xdr:rowOff>267572</xdr:rowOff>
    </xdr:to>
    <xdr:cxnSp macro="">
      <xdr:nvCxnSpPr>
        <xdr:cNvPr id="8" name="Connecteur : en angle 7">
          <a:extLst>
            <a:ext uri="{FF2B5EF4-FFF2-40B4-BE49-F238E27FC236}">
              <a16:creationId xmlns:a16="http://schemas.microsoft.com/office/drawing/2014/main" id="{45F5DEFC-4B2F-8B06-ADDE-18D842DE5526}"/>
            </a:ext>
          </a:extLst>
        </xdr:cNvPr>
        <xdr:cNvCxnSpPr/>
      </xdr:nvCxnSpPr>
      <xdr:spPr>
        <a:xfrm rot="10800000" flipV="1">
          <a:off x="5324479" y="27165300"/>
          <a:ext cx="3638546" cy="134222"/>
        </a:xfrm>
        <a:prstGeom prst="bentConnector3">
          <a:avLst>
            <a:gd name="adj1" fmla="val 50000"/>
          </a:avLst>
        </a:prstGeom>
        <a:ln w="38100">
          <a:solidFill>
            <a:srgbClr val="FF9966"/>
          </a:solidFill>
          <a:prstDash val="sys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1910732</xdr:colOff>
      <xdr:row>72</xdr:row>
      <xdr:rowOff>390525</xdr:rowOff>
    </xdr:from>
    <xdr:to>
      <xdr:col>3</xdr:col>
      <xdr:colOff>1590675</xdr:colOff>
      <xdr:row>80</xdr:row>
      <xdr:rowOff>286622</xdr:rowOff>
    </xdr:to>
    <xdr:cxnSp macro="">
      <xdr:nvCxnSpPr>
        <xdr:cNvPr id="9" name="Connecteur : en angle 8">
          <a:extLst>
            <a:ext uri="{FF2B5EF4-FFF2-40B4-BE49-F238E27FC236}">
              <a16:creationId xmlns:a16="http://schemas.microsoft.com/office/drawing/2014/main" id="{5E902314-74E6-4174-9B22-326FA213CF0D}"/>
            </a:ext>
          </a:extLst>
        </xdr:cNvPr>
        <xdr:cNvCxnSpPr/>
      </xdr:nvCxnSpPr>
      <xdr:spPr>
        <a:xfrm rot="10800000" flipV="1">
          <a:off x="5320682" y="27422475"/>
          <a:ext cx="3632818" cy="3334622"/>
        </a:xfrm>
        <a:prstGeom prst="bentConnector3">
          <a:avLst>
            <a:gd name="adj1" fmla="val 50000"/>
          </a:avLst>
        </a:prstGeom>
        <a:ln w="38100">
          <a:solidFill>
            <a:srgbClr val="FF9966"/>
          </a:solidFill>
          <a:prstDash val="sysDot"/>
          <a:beve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66675</xdr:colOff>
      <xdr:row>208</xdr:row>
      <xdr:rowOff>140758</xdr:rowOff>
    </xdr:from>
    <xdr:to>
      <xdr:col>33</xdr:col>
      <xdr:colOff>166158</xdr:colOff>
      <xdr:row>213</xdr:row>
      <xdr:rowOff>102658</xdr:rowOff>
    </xdr:to>
    <xdr:sp macro="" textlink="">
      <xdr:nvSpPr>
        <xdr:cNvPr id="2" name="ZoneTexte 1">
          <a:extLst>
            <a:ext uri="{FF2B5EF4-FFF2-40B4-BE49-F238E27FC236}">
              <a16:creationId xmlns:a16="http://schemas.microsoft.com/office/drawing/2014/main" id="{36095EE3-4AAD-2463-FB7B-403BE6603CAC}"/>
            </a:ext>
          </a:extLst>
        </xdr:cNvPr>
        <xdr:cNvSpPr txBox="1"/>
      </xdr:nvSpPr>
      <xdr:spPr>
        <a:xfrm>
          <a:off x="34875258" y="54951841"/>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243114</xdr:colOff>
      <xdr:row>0</xdr:row>
      <xdr:rowOff>97030</xdr:rowOff>
    </xdr:from>
    <xdr:to>
      <xdr:col>6</xdr:col>
      <xdr:colOff>22679</xdr:colOff>
      <xdr:row>0</xdr:row>
      <xdr:rowOff>340179</xdr:rowOff>
    </xdr:to>
    <xdr:sp macro="" textlink="">
      <xdr:nvSpPr>
        <xdr:cNvPr id="3" name="ZoneTexte 2">
          <a:extLst>
            <a:ext uri="{FF2B5EF4-FFF2-40B4-BE49-F238E27FC236}">
              <a16:creationId xmlns:a16="http://schemas.microsoft.com/office/drawing/2014/main" id="{10F9EFFC-1E66-E8DB-5E09-1FC5E52FA127}"/>
            </a:ext>
          </a:extLst>
        </xdr:cNvPr>
        <xdr:cNvSpPr txBox="1"/>
      </xdr:nvSpPr>
      <xdr:spPr>
        <a:xfrm>
          <a:off x="2828471" y="97030"/>
          <a:ext cx="4746172" cy="243149"/>
        </a:xfrm>
        <a:prstGeom prst="rect">
          <a:avLst/>
        </a:prstGeom>
        <a:solidFill>
          <a:srgbClr val="EC663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chemeClr val="bg1"/>
              </a:solidFill>
            </a:rPr>
            <a:t>Plan de financement prévisionnel</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Sandrine Maréchal" id="{6DE0A024-6088-4A08-9B16-2CC65F462AB9}" userId="S::67122396@office20152.o365.ovh.com::b6a204ce-851b-417b-91b6-9e4080744faa"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1" dT="2025-01-10T10:46:41.64" personId="{6DE0A024-6088-4A08-9B16-2CC65F462AB9}" id="{1301FD28-A516-4C11-AF91-3DB839D4F4C2}">
    <text>Nb ce taux forfaitaire ne s’applique aux projets de coopération LEADER (FA5) où les frais sont pris au réel)</text>
  </threadedComment>
  <threadedComment ref="B73" dT="2025-01-20T16:09:46.64" personId="{6DE0A024-6088-4A08-9B16-2CC65F462AB9}" id="{AEC03D6F-43BF-4DCD-BE53-2709222E0FEA}">
    <text>Case à modifier pour faire une simulation de plan de financement</text>
  </threadedComment>
  <threadedComment ref="C76" dT="2025-01-20T11:38:42.83" personId="{6DE0A024-6088-4A08-9B16-2CC65F462AB9}" id="{49F8DDFC-4E01-4660-AF70-16D8B20BB911}">
    <text>Cofinancement public national minimal permettant d’appeler l’aide LEADER</text>
  </threadedComment>
  <threadedComment ref="B77" dT="2025-01-20T13:48:27.34" personId="{6DE0A024-6088-4A08-9B16-2CC65F462AB9}" id="{5AC3EFF3-D262-4E4B-AB22-7964C45E7893}">
    <text>Dans la limite du plafond d’aide LEADER de 40000 euros</text>
  </threadedComment>
  <threadedComment ref="A78" dT="2025-01-20T12:25:15.79" personId="{6DE0A024-6088-4A08-9B16-2CC65F462AB9}" id="{787F1D08-472D-4F57-893B-BB2E59CBDA44}">
    <text>15% du Coût total</text>
  </threadedComment>
  <threadedComment ref="B81" dT="2025-01-20T16:10:05.36" personId="{6DE0A024-6088-4A08-9B16-2CC65F462AB9}" id="{DF4DA651-9171-43C1-A17B-203CF3D814C0}">
    <text>Case à modifier pour faire une simulation de plan de financement</text>
  </threadedComment>
  <threadedComment ref="C84" dT="2025-01-20T11:38:42.83" personId="{6DE0A024-6088-4A08-9B16-2CC65F462AB9}" id="{497B93BC-9953-45B2-BE1C-D739F5B695EA}">
    <text>Cofinancement public national OU autofinancement public nécessaire permettant d’appeler l’aide LEADER</text>
  </threadedComment>
  <threadedComment ref="B85" dT="2025-01-20T13:48:52.40" personId="{6DE0A024-6088-4A08-9B16-2CC65F462AB9}" id="{07661E49-ABB7-482E-B909-101759DD0E26}">
    <text>Dans la limite du plafond d’aide LEADER de 80 000 euros</text>
  </threadedComment>
  <threadedComment ref="A86" dT="2025-01-20T12:30:26.62" personId="{6DE0A024-6088-4A08-9B16-2CC65F462AB9}" id="{F2FF812A-69E0-4560-8A56-BAFBC3CC6CD6}">
    <text>15% du Coût total</text>
  </threadedComment>
  <threadedComment ref="B90" dT="2025-01-20T13:52:04.20" personId="{6DE0A024-6088-4A08-9B16-2CC65F462AB9}" id="{4EFF08C1-22AA-4842-B8B7-C8E972CABEC7}">
    <text>Assiette de dépenses minimum à atteindre pour respecter le plancher d’aide LEADER</text>
  </threadedComment>
  <threadedComment ref="C90" dT="2025-01-20T13:50:44.10" personId="{6DE0A024-6088-4A08-9B16-2CC65F462AB9}" id="{55D22856-A90D-4CF2-AC5C-75B5F309D5F5}">
    <text>Assiette de dépenses maximum permettant d’optimiser LEADER</text>
  </threadedComment>
  <threadedComment ref="D90" dT="2025-01-20T13:53:41.52" personId="{6DE0A024-6088-4A08-9B16-2CC65F462AB9}" id="{4FCB4E79-BD7C-4457-9884-F0D6A09730B5}">
    <text>Montant minimal de l’aide LEADER</text>
  </threadedComment>
  <threadedComment ref="E90" dT="2025-01-20T13:54:19.29" personId="{6DE0A024-6088-4A08-9B16-2CC65F462AB9}" id="{193E8921-9776-4CF7-B0F4-4D991F66E924}">
    <text>Montant maximal d’aide LEADER</text>
  </threadedComment>
</ThreadedComments>
</file>

<file path=xl/threadedComments/threadedComment2.xml><?xml version="1.0" encoding="utf-8"?>
<ThreadedComments xmlns="http://schemas.microsoft.com/office/spreadsheetml/2018/threadedcomments" xmlns:x="http://schemas.openxmlformats.org/spreadsheetml/2006/main">
  <threadedComment ref="C8" dT="2025-01-21T16:18:52.00" personId="{6DE0A024-6088-4A08-9B16-2CC65F462AB9}" id="{3496F040-59F7-417C-9750-914387D31491}">
    <text>JJ/MM/AAAA</text>
  </threadedComment>
  <threadedComment ref="C9" dT="2025-01-21T16:18:52.00" personId="{6DE0A024-6088-4A08-9B16-2CC65F462AB9}" id="{32FDAC9E-C882-4976-A9F8-87E0698D5FAC}">
    <text>JJ/MM/AAAA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eur-herault.fr/leader/strategie-leader-2023-2027/leader-2023-2027-quels-projet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32DD-8D23-4A90-A0BF-68DAE94EBDD6}">
  <sheetPr>
    <pageSetUpPr fitToPage="1"/>
  </sheetPr>
  <dimension ref="A1:K124"/>
  <sheetViews>
    <sheetView tabSelected="1" topLeftCell="A5" zoomScaleNormal="100" zoomScalePageLayoutView="90" workbookViewId="0">
      <selection activeCell="A17" sqref="A17:G17"/>
    </sheetView>
  </sheetViews>
  <sheetFormatPr baseColWidth="10" defaultColWidth="11.42578125" defaultRowHeight="15" x14ac:dyDescent="0.25"/>
  <cols>
    <col min="1" max="1" width="51.140625" style="178" customWidth="1"/>
    <col min="2" max="2" width="28.7109375" style="163" customWidth="1"/>
    <col min="3" max="3" width="30.5703125" style="117" customWidth="1"/>
    <col min="4" max="4" width="28.5703125" style="117" customWidth="1"/>
    <col min="5" max="5" width="26.140625" style="19" customWidth="1"/>
    <col min="6" max="6" width="5.7109375" style="19" customWidth="1"/>
    <col min="7" max="7" width="5.7109375" style="117" customWidth="1"/>
    <col min="8" max="8" width="15.5703125" style="117" customWidth="1"/>
    <col min="9" max="9" width="27.7109375" style="19" customWidth="1"/>
    <col min="10" max="16384" width="11.42578125" style="19"/>
  </cols>
  <sheetData>
    <row r="1" spans="1:9" s="270" customFormat="1" ht="54.75" customHeight="1" x14ac:dyDescent="0.25">
      <c r="A1" s="331" t="s">
        <v>137</v>
      </c>
      <c r="B1" s="427" t="s">
        <v>150</v>
      </c>
      <c r="C1" s="427"/>
      <c r="D1" s="427"/>
      <c r="E1" s="332" t="s">
        <v>220</v>
      </c>
      <c r="F1" s="332"/>
      <c r="G1" s="333"/>
      <c r="H1" s="269"/>
    </row>
    <row r="2" spans="1:9" ht="18.75" customHeight="1" x14ac:dyDescent="0.25">
      <c r="A2" s="334"/>
      <c r="B2" s="273"/>
      <c r="C2" s="273"/>
      <c r="D2" s="273"/>
      <c r="E2" s="273"/>
      <c r="F2" s="273"/>
      <c r="G2" s="335"/>
      <c r="H2" s="273"/>
      <c r="I2" s="283"/>
    </row>
    <row r="3" spans="1:9" s="272" customFormat="1" ht="21.75" customHeight="1" x14ac:dyDescent="0.25">
      <c r="A3" s="465" t="s">
        <v>207</v>
      </c>
      <c r="B3" s="466"/>
      <c r="C3" s="466"/>
      <c r="D3" s="466"/>
      <c r="E3" s="466"/>
      <c r="F3" s="466"/>
      <c r="G3" s="467"/>
      <c r="H3" s="271"/>
    </row>
    <row r="4" spans="1:9" ht="30.75" customHeight="1" x14ac:dyDescent="0.25">
      <c r="A4" s="336" t="s">
        <v>132</v>
      </c>
      <c r="G4" s="337"/>
    </row>
    <row r="5" spans="1:9" ht="36" customHeight="1" x14ac:dyDescent="0.25">
      <c r="A5" s="437" t="s">
        <v>165</v>
      </c>
      <c r="B5" s="438"/>
      <c r="C5" s="438"/>
      <c r="D5" s="438"/>
      <c r="E5" s="438"/>
      <c r="F5" s="438"/>
      <c r="G5" s="439"/>
      <c r="H5" s="273"/>
      <c r="I5" s="283"/>
    </row>
    <row r="6" spans="1:9" ht="18.75" customHeight="1" x14ac:dyDescent="0.25">
      <c r="A6" s="334"/>
      <c r="B6" s="273"/>
      <c r="C6" s="273"/>
      <c r="D6" s="273"/>
      <c r="E6" s="273"/>
      <c r="F6" s="273"/>
      <c r="G6" s="335"/>
      <c r="H6" s="273"/>
      <c r="I6" s="283"/>
    </row>
    <row r="7" spans="1:9" ht="42" customHeight="1" x14ac:dyDescent="0.25">
      <c r="A7" s="440" t="s">
        <v>196</v>
      </c>
      <c r="B7" s="441"/>
      <c r="C7" s="441"/>
      <c r="D7" s="441"/>
      <c r="E7" s="441"/>
      <c r="F7" s="441"/>
      <c r="G7" s="442"/>
      <c r="H7" s="273"/>
      <c r="I7" s="283"/>
    </row>
    <row r="8" spans="1:9" ht="24.75" customHeight="1" x14ac:dyDescent="0.25">
      <c r="A8" s="446" t="s">
        <v>204</v>
      </c>
      <c r="B8" s="447"/>
      <c r="C8" s="447"/>
      <c r="D8" s="447"/>
      <c r="E8" s="447"/>
      <c r="F8" s="447"/>
      <c r="G8" s="448"/>
      <c r="H8" s="327"/>
    </row>
    <row r="9" spans="1:9" ht="22.5" customHeight="1" x14ac:dyDescent="0.25">
      <c r="A9" s="385" t="s">
        <v>179</v>
      </c>
      <c r="B9" s="19"/>
      <c r="C9" s="339"/>
      <c r="D9" s="339"/>
      <c r="E9" s="339"/>
      <c r="F9" s="339"/>
      <c r="G9" s="340"/>
      <c r="H9" s="273"/>
    </row>
    <row r="10" spans="1:9" ht="22.5" customHeight="1" x14ac:dyDescent="0.25">
      <c r="A10" s="385" t="s">
        <v>180</v>
      </c>
      <c r="B10" s="19"/>
      <c r="C10" s="339"/>
      <c r="D10" s="339"/>
      <c r="E10" s="339"/>
      <c r="F10" s="339"/>
      <c r="G10" s="340"/>
      <c r="H10" s="273"/>
    </row>
    <row r="11" spans="1:9" ht="22.5" customHeight="1" x14ac:dyDescent="0.25">
      <c r="A11" s="386" t="s">
        <v>181</v>
      </c>
      <c r="B11" s="19"/>
      <c r="C11" s="339"/>
      <c r="D11" s="339"/>
      <c r="E11" s="339"/>
      <c r="F11" s="339"/>
      <c r="G11" s="340"/>
      <c r="H11" s="273"/>
    </row>
    <row r="12" spans="1:9" ht="23.25" customHeight="1" x14ac:dyDescent="0.25">
      <c r="A12" s="385" t="s">
        <v>182</v>
      </c>
      <c r="C12" s="339"/>
      <c r="D12" s="339"/>
      <c r="E12" s="339"/>
      <c r="F12" s="339"/>
      <c r="G12" s="340"/>
    </row>
    <row r="13" spans="1:9" ht="21.75" customHeight="1" x14ac:dyDescent="0.25">
      <c r="A13" s="443" t="s">
        <v>205</v>
      </c>
      <c r="B13" s="444"/>
      <c r="C13" s="444"/>
      <c r="D13" s="444"/>
      <c r="E13" s="444"/>
      <c r="F13" s="444"/>
      <c r="G13" s="445"/>
    </row>
    <row r="14" spans="1:9" ht="12" customHeight="1" x14ac:dyDescent="0.25">
      <c r="A14" s="341"/>
      <c r="B14" s="283"/>
      <c r="C14" s="339"/>
      <c r="D14" s="339"/>
      <c r="E14" s="339"/>
      <c r="F14" s="339"/>
      <c r="G14" s="340"/>
      <c r="I14" s="283"/>
    </row>
    <row r="15" spans="1:9" ht="25.5" customHeight="1" x14ac:dyDescent="0.25">
      <c r="A15" s="490" t="s">
        <v>194</v>
      </c>
      <c r="B15" s="441"/>
      <c r="C15" s="441"/>
      <c r="D15" s="441"/>
      <c r="E15" s="441"/>
      <c r="F15" s="441"/>
      <c r="G15" s="442"/>
      <c r="I15" s="283"/>
    </row>
    <row r="16" spans="1:9" ht="9.75" customHeight="1" x14ac:dyDescent="0.25">
      <c r="A16" s="403"/>
      <c r="B16" s="404"/>
      <c r="C16" s="404"/>
      <c r="D16" s="404"/>
      <c r="E16" s="404"/>
      <c r="F16" s="404"/>
      <c r="G16" s="405"/>
      <c r="I16" s="283"/>
    </row>
    <row r="17" spans="1:11" ht="35.25" customHeight="1" x14ac:dyDescent="0.25">
      <c r="A17" s="434" t="s">
        <v>206</v>
      </c>
      <c r="B17" s="435"/>
      <c r="C17" s="435"/>
      <c r="D17" s="435"/>
      <c r="E17" s="435"/>
      <c r="F17" s="435"/>
      <c r="G17" s="436"/>
      <c r="I17" s="523" t="s">
        <v>215</v>
      </c>
      <c r="J17" s="523" t="s">
        <v>216</v>
      </c>
      <c r="K17" s="523" t="s">
        <v>217</v>
      </c>
    </row>
    <row r="18" spans="1:11" ht="26.25" customHeight="1" x14ac:dyDescent="0.25">
      <c r="A18" s="529" t="s">
        <v>216</v>
      </c>
      <c r="B18" s="530"/>
      <c r="C18" s="530"/>
      <c r="D18" s="530"/>
      <c r="E18" s="530"/>
      <c r="F18" s="530"/>
      <c r="G18" s="531"/>
      <c r="I18" s="524"/>
      <c r="J18" s="524"/>
      <c r="K18" s="524"/>
    </row>
    <row r="19" spans="1:11" ht="118.5" customHeight="1" x14ac:dyDescent="0.25">
      <c r="A19" s="525" t="s">
        <v>218</v>
      </c>
      <c r="B19" s="526"/>
      <c r="C19" s="526"/>
      <c r="D19" s="526"/>
      <c r="E19" s="526"/>
      <c r="F19" s="526"/>
      <c r="G19" s="527"/>
      <c r="I19" s="524"/>
      <c r="J19" s="524"/>
      <c r="K19" s="524"/>
    </row>
    <row r="20" spans="1:11" ht="35.25" customHeight="1" x14ac:dyDescent="0.25">
      <c r="A20" s="484" t="s">
        <v>195</v>
      </c>
      <c r="B20" s="485"/>
      <c r="C20" s="485"/>
      <c r="D20" s="485"/>
      <c r="E20" s="485"/>
      <c r="F20" s="485"/>
      <c r="G20" s="486"/>
    </row>
    <row r="21" spans="1:11" ht="37.5" customHeight="1" x14ac:dyDescent="0.25">
      <c r="A21" s="487" t="s">
        <v>197</v>
      </c>
      <c r="B21" s="488"/>
      <c r="C21" s="488"/>
      <c r="D21" s="488"/>
      <c r="E21" s="488"/>
      <c r="F21" s="488"/>
      <c r="G21" s="489"/>
      <c r="H21" s="179"/>
      <c r="I21" s="283"/>
    </row>
    <row r="22" spans="1:11" ht="39" customHeight="1" x14ac:dyDescent="0.25">
      <c r="A22" s="473" t="s">
        <v>168</v>
      </c>
      <c r="B22" s="474"/>
      <c r="C22" s="474"/>
      <c r="D22" s="474"/>
      <c r="E22" s="474"/>
      <c r="F22" s="474"/>
      <c r="G22" s="475"/>
      <c r="H22" s="275"/>
    </row>
    <row r="23" spans="1:11" ht="9.75" customHeight="1" x14ac:dyDescent="0.25">
      <c r="A23" s="341"/>
      <c r="B23" s="162"/>
      <c r="C23" s="342"/>
      <c r="D23" s="342"/>
      <c r="G23" s="337"/>
    </row>
    <row r="24" spans="1:11" ht="25.5" customHeight="1" x14ac:dyDescent="0.25">
      <c r="A24" s="440" t="s">
        <v>193</v>
      </c>
      <c r="B24" s="479"/>
      <c r="C24" s="479"/>
      <c r="D24" s="479"/>
      <c r="E24" s="479"/>
      <c r="F24" s="479"/>
      <c r="G24" s="480"/>
      <c r="H24" s="276"/>
      <c r="I24" s="204"/>
    </row>
    <row r="25" spans="1:11" ht="23.25" customHeight="1" x14ac:dyDescent="0.25">
      <c r="A25" s="343" t="s">
        <v>95</v>
      </c>
      <c r="B25" s="276"/>
      <c r="C25" s="276"/>
      <c r="D25" s="344"/>
      <c r="E25" s="276"/>
      <c r="F25" s="276"/>
      <c r="G25" s="345"/>
      <c r="H25" s="276"/>
      <c r="I25" s="204"/>
    </row>
    <row r="26" spans="1:11" ht="82.5" customHeight="1" x14ac:dyDescent="0.25">
      <c r="A26" s="434" t="s">
        <v>199</v>
      </c>
      <c r="B26" s="435"/>
      <c r="C26" s="435"/>
      <c r="D26" s="435"/>
      <c r="E26" s="435"/>
      <c r="F26" s="435"/>
      <c r="G26" s="436"/>
      <c r="H26" s="179"/>
    </row>
    <row r="27" spans="1:11" ht="33.75" customHeight="1" x14ac:dyDescent="0.25">
      <c r="A27" s="434" t="s">
        <v>198</v>
      </c>
      <c r="B27" s="435"/>
      <c r="C27" s="435"/>
      <c r="D27" s="435"/>
      <c r="E27" s="435"/>
      <c r="F27" s="435"/>
      <c r="G27" s="436"/>
      <c r="H27" s="179"/>
    </row>
    <row r="28" spans="1:11" ht="96" customHeight="1" x14ac:dyDescent="0.25">
      <c r="A28" s="434" t="s">
        <v>96</v>
      </c>
      <c r="B28" s="435"/>
      <c r="C28" s="435"/>
      <c r="D28" s="435"/>
      <c r="E28" s="435"/>
      <c r="F28" s="435"/>
      <c r="G28" s="436"/>
      <c r="H28" s="179"/>
    </row>
    <row r="29" spans="1:11" ht="7.5" customHeight="1" x14ac:dyDescent="0.25">
      <c r="A29" s="347"/>
      <c r="B29" s="348"/>
      <c r="C29" s="348"/>
      <c r="D29" s="349"/>
      <c r="G29" s="350"/>
      <c r="H29" s="19"/>
    </row>
    <row r="30" spans="1:11" ht="27.75" customHeight="1" x14ac:dyDescent="0.25">
      <c r="A30" s="455" t="s">
        <v>200</v>
      </c>
      <c r="B30" s="456"/>
      <c r="C30" s="456"/>
      <c r="D30" s="456"/>
      <c r="E30" s="456"/>
      <c r="F30" s="456"/>
      <c r="G30" s="457"/>
      <c r="H30" s="277"/>
    </row>
    <row r="31" spans="1:11" ht="9.75" customHeight="1" x14ac:dyDescent="0.25">
      <c r="A31" s="351"/>
      <c r="B31" s="277"/>
      <c r="C31" s="277"/>
      <c r="D31" s="277"/>
      <c r="E31" s="277"/>
      <c r="F31" s="277"/>
      <c r="G31" s="352"/>
      <c r="H31" s="277"/>
    </row>
    <row r="32" spans="1:11" ht="27" customHeight="1" x14ac:dyDescent="0.25">
      <c r="A32" s="494" t="s">
        <v>211</v>
      </c>
      <c r="B32" s="495"/>
      <c r="C32" s="495"/>
      <c r="D32" s="495"/>
      <c r="E32" s="495"/>
      <c r="F32" s="495"/>
      <c r="G32" s="496"/>
      <c r="H32" s="19"/>
    </row>
    <row r="33" spans="1:8" ht="27" customHeight="1" x14ac:dyDescent="0.25">
      <c r="A33" s="491" t="s">
        <v>212</v>
      </c>
      <c r="B33" s="492"/>
      <c r="C33" s="492"/>
      <c r="D33" s="492"/>
      <c r="E33" s="492"/>
      <c r="F33" s="492"/>
      <c r="G33" s="493"/>
      <c r="H33" s="19"/>
    </row>
    <row r="34" spans="1:8" s="278" customFormat="1" ht="11.25" customHeight="1" x14ac:dyDescent="0.25">
      <c r="A34" s="353"/>
      <c r="B34" s="354"/>
      <c r="C34" s="164"/>
      <c r="D34" s="355"/>
      <c r="E34" s="356"/>
      <c r="F34" s="356"/>
      <c r="G34" s="357"/>
      <c r="H34" s="277"/>
    </row>
    <row r="35" spans="1:8" ht="30" customHeight="1" x14ac:dyDescent="0.25">
      <c r="A35" s="452" t="s">
        <v>128</v>
      </c>
      <c r="B35" s="453"/>
      <c r="C35" s="453"/>
      <c r="D35" s="453"/>
      <c r="E35" s="453"/>
      <c r="F35" s="453"/>
      <c r="G35" s="454"/>
      <c r="H35" s="279"/>
    </row>
    <row r="36" spans="1:8" s="278" customFormat="1" ht="18" customHeight="1" x14ac:dyDescent="0.25">
      <c r="A36" s="353"/>
      <c r="B36" s="354"/>
      <c r="C36" s="164"/>
      <c r="D36" s="355"/>
      <c r="E36" s="356"/>
      <c r="F36" s="356"/>
      <c r="G36" s="357"/>
      <c r="H36" s="277"/>
    </row>
    <row r="37" spans="1:8" ht="21" customHeight="1" x14ac:dyDescent="0.25">
      <c r="A37" s="358" t="s">
        <v>64</v>
      </c>
      <c r="B37" s="431" t="s">
        <v>9</v>
      </c>
      <c r="C37" s="432"/>
      <c r="D37" s="433"/>
      <c r="G37" s="350"/>
      <c r="H37" s="19"/>
    </row>
    <row r="38" spans="1:8" ht="19.5" customHeight="1" x14ac:dyDescent="0.25">
      <c r="A38" s="359" t="s">
        <v>10</v>
      </c>
      <c r="B38" s="428" t="s">
        <v>11</v>
      </c>
      <c r="C38" s="429"/>
      <c r="D38" s="430"/>
      <c r="G38" s="350"/>
      <c r="H38" s="19"/>
    </row>
    <row r="39" spans="1:8" ht="19.5" customHeight="1" x14ac:dyDescent="0.25">
      <c r="A39" s="359" t="s">
        <v>12</v>
      </c>
      <c r="B39" s="428" t="s">
        <v>13</v>
      </c>
      <c r="C39" s="429"/>
      <c r="D39" s="430"/>
      <c r="G39" s="350"/>
      <c r="H39" s="19"/>
    </row>
    <row r="40" spans="1:8" s="163" customFormat="1" ht="19.5" customHeight="1" x14ac:dyDescent="0.25">
      <c r="A40" s="359" t="s">
        <v>14</v>
      </c>
      <c r="B40" s="428" t="s">
        <v>203</v>
      </c>
      <c r="C40" s="429"/>
      <c r="D40" s="430"/>
      <c r="G40" s="360"/>
    </row>
    <row r="41" spans="1:8" ht="19.5" customHeight="1" x14ac:dyDescent="0.25">
      <c r="A41" s="359" t="s">
        <v>15</v>
      </c>
      <c r="B41" s="428" t="s">
        <v>16</v>
      </c>
      <c r="C41" s="429"/>
      <c r="D41" s="430"/>
      <c r="G41" s="350"/>
      <c r="H41" s="19"/>
    </row>
    <row r="42" spans="1:8" ht="9.75" customHeight="1" x14ac:dyDescent="0.25">
      <c r="A42" s="347"/>
      <c r="B42" s="348"/>
      <c r="C42" s="348"/>
      <c r="D42" s="348"/>
      <c r="G42" s="350"/>
      <c r="H42" s="19"/>
    </row>
    <row r="43" spans="1:8" ht="31.5" customHeight="1" x14ac:dyDescent="0.25">
      <c r="A43" s="476" t="s">
        <v>184</v>
      </c>
      <c r="B43" s="477"/>
      <c r="C43" s="477"/>
      <c r="D43" s="477"/>
      <c r="E43" s="477"/>
      <c r="F43" s="477"/>
      <c r="G43" s="478"/>
      <c r="H43" s="277"/>
    </row>
    <row r="44" spans="1:8" ht="13.5" customHeight="1" x14ac:dyDescent="0.25">
      <c r="A44" s="347"/>
      <c r="B44" s="348"/>
      <c r="C44" s="348"/>
      <c r="D44" s="348"/>
      <c r="G44" s="350"/>
      <c r="H44" s="19"/>
    </row>
    <row r="45" spans="1:8" ht="23.25" customHeight="1" x14ac:dyDescent="0.25">
      <c r="A45" s="481" t="s">
        <v>183</v>
      </c>
      <c r="B45" s="482"/>
      <c r="C45" s="482"/>
      <c r="D45" s="482"/>
      <c r="E45" s="482"/>
      <c r="F45" s="482"/>
      <c r="G45" s="483"/>
      <c r="H45" s="19"/>
    </row>
    <row r="46" spans="1:8" ht="51.75" customHeight="1" x14ac:dyDescent="0.25">
      <c r="A46" s="462" t="s">
        <v>201</v>
      </c>
      <c r="B46" s="463"/>
      <c r="C46" s="463"/>
      <c r="D46" s="463"/>
      <c r="E46" s="463"/>
      <c r="F46" s="463"/>
      <c r="G46" s="464"/>
      <c r="H46" s="280"/>
    </row>
    <row r="47" spans="1:8" ht="147" customHeight="1" x14ac:dyDescent="0.25">
      <c r="A47" s="462" t="s">
        <v>208</v>
      </c>
      <c r="B47" s="463"/>
      <c r="C47" s="463"/>
      <c r="D47" s="463"/>
      <c r="E47" s="463"/>
      <c r="F47" s="463"/>
      <c r="G47" s="464"/>
      <c r="H47" s="280"/>
    </row>
    <row r="48" spans="1:8" s="278" customFormat="1" ht="13.5" customHeight="1" x14ac:dyDescent="0.25">
      <c r="A48" s="353"/>
      <c r="B48" s="354"/>
      <c r="C48" s="164"/>
      <c r="D48" s="355"/>
      <c r="E48" s="356"/>
      <c r="F48" s="356"/>
      <c r="G48" s="357"/>
      <c r="H48" s="277"/>
    </row>
    <row r="49" spans="1:10" ht="40.5" customHeight="1" x14ac:dyDescent="0.25">
      <c r="A49" s="452" t="s">
        <v>170</v>
      </c>
      <c r="B49" s="453"/>
      <c r="C49" s="453"/>
      <c r="D49" s="453"/>
      <c r="E49" s="453"/>
      <c r="F49" s="453"/>
      <c r="G49" s="454"/>
      <c r="H49" s="281"/>
    </row>
    <row r="50" spans="1:10" ht="39.75" customHeight="1" x14ac:dyDescent="0.25">
      <c r="A50" s="465" t="s">
        <v>202</v>
      </c>
      <c r="B50" s="466"/>
      <c r="C50" s="466"/>
      <c r="D50" s="466"/>
      <c r="E50" s="466"/>
      <c r="F50" s="466"/>
      <c r="G50" s="467"/>
      <c r="H50" s="280"/>
    </row>
    <row r="51" spans="1:10" ht="22.5" customHeight="1" x14ac:dyDescent="0.25">
      <c r="A51" s="434" t="s">
        <v>129</v>
      </c>
      <c r="B51" s="435"/>
      <c r="C51" s="435"/>
      <c r="D51" s="435"/>
      <c r="E51" s="435"/>
      <c r="F51" s="435"/>
      <c r="G51" s="436"/>
      <c r="H51" s="179"/>
    </row>
    <row r="52" spans="1:10" ht="21" customHeight="1" x14ac:dyDescent="0.25">
      <c r="A52" s="465" t="s">
        <v>130</v>
      </c>
      <c r="B52" s="466"/>
      <c r="C52" s="466"/>
      <c r="D52" s="466"/>
      <c r="E52" s="466"/>
      <c r="F52" s="466"/>
      <c r="G52" s="467"/>
      <c r="H52" s="280"/>
    </row>
    <row r="53" spans="1:10" ht="15" customHeight="1" x14ac:dyDescent="0.25">
      <c r="A53" s="361"/>
      <c r="B53" s="282"/>
      <c r="C53" s="282"/>
      <c r="D53" s="362"/>
      <c r="E53" s="282"/>
      <c r="F53" s="282"/>
      <c r="G53" s="350"/>
      <c r="H53" s="19"/>
    </row>
    <row r="54" spans="1:10" ht="32.25" customHeight="1" x14ac:dyDescent="0.25">
      <c r="A54" s="449" t="s">
        <v>169</v>
      </c>
      <c r="B54" s="450"/>
      <c r="C54" s="450"/>
      <c r="D54" s="450"/>
      <c r="E54" s="450"/>
      <c r="F54" s="450"/>
      <c r="G54" s="451"/>
      <c r="H54" s="19"/>
    </row>
    <row r="55" spans="1:10" ht="13.5" customHeight="1" x14ac:dyDescent="0.25">
      <c r="A55" s="338"/>
      <c r="B55" s="179"/>
      <c r="C55" s="179"/>
      <c r="D55" s="179"/>
      <c r="E55" s="179"/>
      <c r="F55" s="179"/>
      <c r="G55" s="346"/>
      <c r="H55" s="179"/>
    </row>
    <row r="56" spans="1:10" ht="48" customHeight="1" x14ac:dyDescent="0.25">
      <c r="A56" s="468" t="s">
        <v>149</v>
      </c>
      <c r="B56" s="469"/>
      <c r="C56" s="469"/>
      <c r="D56" s="469"/>
      <c r="E56" s="469"/>
      <c r="F56" s="469"/>
      <c r="G56" s="470"/>
      <c r="H56" s="282"/>
    </row>
    <row r="57" spans="1:10" ht="34.5" customHeight="1" x14ac:dyDescent="0.25">
      <c r="A57" s="363" t="s">
        <v>65</v>
      </c>
      <c r="B57" s="284"/>
      <c r="C57" s="285" t="s">
        <v>144</v>
      </c>
      <c r="D57" s="286" t="s">
        <v>143</v>
      </c>
      <c r="G57" s="350"/>
      <c r="H57" s="19"/>
      <c r="J57" s="117"/>
    </row>
    <row r="58" spans="1:10" ht="20.25" customHeight="1" x14ac:dyDescent="0.25">
      <c r="A58" s="364" t="s">
        <v>99</v>
      </c>
      <c r="B58" s="287"/>
      <c r="C58" s="288">
        <v>26.7</v>
      </c>
      <c r="D58" s="289">
        <v>27.6</v>
      </c>
      <c r="G58" s="350"/>
      <c r="H58" s="19"/>
      <c r="J58" s="117"/>
    </row>
    <row r="59" spans="1:10" ht="20.25" customHeight="1" x14ac:dyDescent="0.25">
      <c r="A59" s="364" t="s">
        <v>145</v>
      </c>
      <c r="B59" s="287"/>
      <c r="C59" s="288">
        <v>4.5</v>
      </c>
      <c r="D59" s="289">
        <v>4.5999999999999996</v>
      </c>
      <c r="G59" s="350"/>
      <c r="H59" s="19"/>
      <c r="J59" s="117"/>
    </row>
    <row r="60" spans="1:10" ht="20.25" customHeight="1" x14ac:dyDescent="0.25">
      <c r="A60" s="364" t="s">
        <v>100</v>
      </c>
      <c r="B60" s="287"/>
      <c r="C60" s="290" t="s">
        <v>97</v>
      </c>
      <c r="D60" s="291" t="s">
        <v>97</v>
      </c>
      <c r="G60" s="350"/>
      <c r="H60" s="19"/>
      <c r="J60" s="117"/>
    </row>
    <row r="61" spans="1:10" ht="20.25" customHeight="1" x14ac:dyDescent="0.25">
      <c r="A61" s="364" t="s">
        <v>147</v>
      </c>
      <c r="B61" s="287"/>
      <c r="C61" s="290" t="s">
        <v>98</v>
      </c>
      <c r="D61" s="291" t="s">
        <v>98</v>
      </c>
      <c r="G61" s="350"/>
      <c r="H61" s="19"/>
      <c r="J61" s="117"/>
    </row>
    <row r="62" spans="1:10" ht="24.75" customHeight="1" x14ac:dyDescent="0.25">
      <c r="A62" s="338" t="s">
        <v>186</v>
      </c>
      <c r="B62" s="179"/>
      <c r="C62" s="179"/>
      <c r="D62" s="179"/>
      <c r="E62" s="179"/>
      <c r="F62" s="179"/>
      <c r="G62" s="346"/>
      <c r="H62" s="179"/>
    </row>
    <row r="63" spans="1:10" ht="15.75" customHeight="1" x14ac:dyDescent="0.25">
      <c r="A63" s="338"/>
      <c r="B63" s="179"/>
      <c r="C63" s="179"/>
      <c r="D63" s="179"/>
      <c r="E63" s="179"/>
      <c r="F63" s="179"/>
      <c r="G63" s="346"/>
      <c r="H63" s="179"/>
    </row>
    <row r="64" spans="1:10" ht="30" customHeight="1" x14ac:dyDescent="0.25">
      <c r="A64" s="449" t="s">
        <v>209</v>
      </c>
      <c r="B64" s="450"/>
      <c r="C64" s="450"/>
      <c r="D64" s="450"/>
      <c r="E64" s="450"/>
      <c r="F64" s="450"/>
      <c r="G64" s="451"/>
    </row>
    <row r="65" spans="1:9" ht="12.75" customHeight="1" x14ac:dyDescent="0.25">
      <c r="A65" s="341"/>
      <c r="B65" s="162"/>
      <c r="C65" s="342"/>
      <c r="D65" s="342"/>
      <c r="G65" s="337"/>
    </row>
    <row r="66" spans="1:9" ht="19.5" customHeight="1" x14ac:dyDescent="0.25">
      <c r="A66" s="365"/>
      <c r="B66" s="460" t="s">
        <v>172</v>
      </c>
      <c r="C66" s="461"/>
      <c r="D66" s="471" t="s">
        <v>173</v>
      </c>
      <c r="E66" s="471"/>
      <c r="F66" s="471"/>
      <c r="G66" s="350"/>
      <c r="I66" s="117"/>
    </row>
    <row r="67" spans="1:9" ht="108.75" customHeight="1" x14ac:dyDescent="0.25">
      <c r="A67" s="366" t="s">
        <v>174</v>
      </c>
      <c r="B67" s="458" t="s">
        <v>177</v>
      </c>
      <c r="C67" s="459"/>
      <c r="D67" s="472" t="s">
        <v>210</v>
      </c>
      <c r="E67" s="472"/>
      <c r="F67" s="472"/>
      <c r="G67" s="360"/>
      <c r="H67" s="163"/>
      <c r="I67" s="179"/>
    </row>
    <row r="68" spans="1:9" ht="64.5" customHeight="1" x14ac:dyDescent="0.25">
      <c r="A68" s="367" t="s">
        <v>175</v>
      </c>
      <c r="B68" s="458" t="s">
        <v>171</v>
      </c>
      <c r="C68" s="459"/>
      <c r="D68" s="472" t="s">
        <v>176</v>
      </c>
      <c r="E68" s="472"/>
      <c r="F68" s="472"/>
      <c r="G68" s="368"/>
      <c r="H68" s="204"/>
      <c r="I68" s="117"/>
    </row>
    <row r="69" spans="1:9" ht="24.75" customHeight="1" x14ac:dyDescent="0.25">
      <c r="A69" s="341"/>
      <c r="B69" s="162"/>
      <c r="C69" s="342"/>
      <c r="D69" s="342"/>
      <c r="G69" s="337"/>
    </row>
    <row r="70" spans="1:9" s="186" customFormat="1" ht="47.25" customHeight="1" x14ac:dyDescent="0.25">
      <c r="A70" s="500" t="s">
        <v>153</v>
      </c>
      <c r="B70" s="501"/>
      <c r="C70" s="501"/>
      <c r="D70" s="501"/>
      <c r="E70" s="501"/>
      <c r="F70" s="501"/>
      <c r="G70" s="502"/>
      <c r="H70" s="292"/>
    </row>
    <row r="71" spans="1:9" s="185" customFormat="1" ht="21" customHeight="1" x14ac:dyDescent="0.25">
      <c r="A71" s="343"/>
      <c r="B71" s="186"/>
      <c r="C71" s="186"/>
      <c r="D71" s="369"/>
      <c r="E71" s="186"/>
      <c r="F71" s="186"/>
      <c r="G71" s="370"/>
    </row>
    <row r="72" spans="1:9" s="295" customFormat="1" ht="23.25" customHeight="1" x14ac:dyDescent="0.25">
      <c r="A72" s="402" t="s">
        <v>151</v>
      </c>
      <c r="B72" s="293"/>
      <c r="C72" s="294"/>
      <c r="G72" s="371"/>
    </row>
    <row r="73" spans="1:9" s="295" customFormat="1" ht="23.25" customHeight="1" x14ac:dyDescent="0.25">
      <c r="A73" s="394" t="s">
        <v>139</v>
      </c>
      <c r="B73" s="395">
        <v>62500</v>
      </c>
      <c r="C73" s="396">
        <v>1</v>
      </c>
      <c r="G73" s="371"/>
    </row>
    <row r="74" spans="1:9" s="295" customFormat="1" ht="23.25" customHeight="1" x14ac:dyDescent="0.25">
      <c r="A74" s="394" t="s">
        <v>51</v>
      </c>
      <c r="B74" s="397">
        <f>B73*0.2</f>
        <v>12500</v>
      </c>
      <c r="C74" s="398">
        <f>B74/B73</f>
        <v>0.2</v>
      </c>
      <c r="G74" s="371"/>
    </row>
    <row r="75" spans="1:9" s="295" customFormat="1" ht="33.75" customHeight="1" thickBot="1" x14ac:dyDescent="0.3">
      <c r="A75" s="399" t="s">
        <v>134</v>
      </c>
      <c r="B75" s="422">
        <f>B73*0.8</f>
        <v>50000</v>
      </c>
      <c r="C75" s="400">
        <f>B75/B73</f>
        <v>0.8</v>
      </c>
      <c r="D75" s="295" t="s">
        <v>6</v>
      </c>
      <c r="G75" s="371"/>
    </row>
    <row r="76" spans="1:9" s="295" customFormat="1" ht="36.75" customHeight="1" x14ac:dyDescent="0.25">
      <c r="A76" s="416" t="s">
        <v>135</v>
      </c>
      <c r="B76" s="423" t="s">
        <v>192</v>
      </c>
      <c r="C76" s="419" t="s">
        <v>185</v>
      </c>
      <c r="G76" s="371"/>
    </row>
    <row r="77" spans="1:9" s="295" customFormat="1" ht="19.5" customHeight="1" x14ac:dyDescent="0.25">
      <c r="A77" s="417">
        <f>B73*0.15</f>
        <v>9375</v>
      </c>
      <c r="B77" s="424">
        <f>B73*0.8*0.8</f>
        <v>40000</v>
      </c>
      <c r="C77" s="420">
        <f>B73*0.8*0.2</f>
        <v>10000</v>
      </c>
      <c r="G77" s="371"/>
    </row>
    <row r="78" spans="1:9" s="295" customFormat="1" ht="19.5" customHeight="1" thickBot="1" x14ac:dyDescent="0.3">
      <c r="A78" s="418">
        <f>A77/B73</f>
        <v>0.15</v>
      </c>
      <c r="B78" s="425">
        <f>B77/B73</f>
        <v>0.64</v>
      </c>
      <c r="C78" s="421">
        <f>C77/B73</f>
        <v>0.16</v>
      </c>
      <c r="G78" s="371"/>
    </row>
    <row r="79" spans="1:9" s="185" customFormat="1" ht="21" customHeight="1" x14ac:dyDescent="0.25">
      <c r="A79" s="343"/>
      <c r="B79" s="186"/>
      <c r="C79" s="186"/>
      <c r="D79" s="369"/>
      <c r="E79" s="186"/>
      <c r="F79" s="186"/>
      <c r="G79" s="370"/>
    </row>
    <row r="80" spans="1:9" s="295" customFormat="1" ht="24.75" customHeight="1" x14ac:dyDescent="0.25">
      <c r="A80" s="401" t="s">
        <v>152</v>
      </c>
      <c r="B80" s="296"/>
      <c r="C80" s="297"/>
      <c r="G80" s="371"/>
    </row>
    <row r="81" spans="1:8" s="295" customFormat="1" ht="24.75" customHeight="1" x14ac:dyDescent="0.25">
      <c r="A81" s="387" t="s">
        <v>46</v>
      </c>
      <c r="B81" s="388">
        <v>125000</v>
      </c>
      <c r="C81" s="389">
        <v>1</v>
      </c>
      <c r="G81" s="371"/>
    </row>
    <row r="82" spans="1:8" s="295" customFormat="1" ht="24.75" customHeight="1" x14ac:dyDescent="0.25">
      <c r="A82" s="387" t="s">
        <v>51</v>
      </c>
      <c r="B82" s="390">
        <f>B81*C82</f>
        <v>25000</v>
      </c>
      <c r="C82" s="391">
        <v>0.2</v>
      </c>
      <c r="G82" s="371"/>
    </row>
    <row r="83" spans="1:8" s="295" customFormat="1" ht="31.5" customHeight="1" thickBot="1" x14ac:dyDescent="0.3">
      <c r="A83" s="392" t="s">
        <v>133</v>
      </c>
      <c r="B83" s="412">
        <f>B81*C83</f>
        <v>100000</v>
      </c>
      <c r="C83" s="393">
        <v>0.8</v>
      </c>
      <c r="G83" s="371"/>
    </row>
    <row r="84" spans="1:8" s="295" customFormat="1" ht="31.5" customHeight="1" x14ac:dyDescent="0.25">
      <c r="A84" s="406" t="s">
        <v>135</v>
      </c>
      <c r="B84" s="413" t="s">
        <v>190</v>
      </c>
      <c r="C84" s="409" t="s">
        <v>191</v>
      </c>
      <c r="G84" s="371"/>
    </row>
    <row r="85" spans="1:8" s="295" customFormat="1" ht="24.75" customHeight="1" x14ac:dyDescent="0.25">
      <c r="A85" s="407">
        <f>B81*0.15</f>
        <v>18750</v>
      </c>
      <c r="B85" s="414">
        <f>B81*0.8*0.8</f>
        <v>80000</v>
      </c>
      <c r="C85" s="410">
        <f>B81*0.16</f>
        <v>20000</v>
      </c>
      <c r="G85" s="371"/>
    </row>
    <row r="86" spans="1:8" s="295" customFormat="1" ht="23.25" customHeight="1" thickBot="1" x14ac:dyDescent="0.3">
      <c r="A86" s="408">
        <f>A85/B81</f>
        <v>0.15</v>
      </c>
      <c r="B86" s="415">
        <f>B85/B81</f>
        <v>0.64</v>
      </c>
      <c r="C86" s="411">
        <f>C85/B81</f>
        <v>0.16</v>
      </c>
      <c r="G86" s="371"/>
    </row>
    <row r="87" spans="1:8" s="185" customFormat="1" ht="18.75" customHeight="1" x14ac:dyDescent="0.25">
      <c r="A87" s="343"/>
      <c r="B87" s="186"/>
      <c r="C87" s="186"/>
      <c r="D87" s="369"/>
      <c r="E87" s="186"/>
      <c r="F87" s="186"/>
      <c r="G87" s="370"/>
    </row>
    <row r="88" spans="1:8" s="299" customFormat="1" ht="31.5" customHeight="1" x14ac:dyDescent="0.25">
      <c r="A88" s="497" t="s">
        <v>142</v>
      </c>
      <c r="B88" s="498"/>
      <c r="C88" s="498"/>
      <c r="D88" s="498"/>
      <c r="E88" s="498"/>
      <c r="F88" s="498"/>
      <c r="G88" s="499"/>
      <c r="H88" s="298"/>
    </row>
    <row r="89" spans="1:8" s="185" customFormat="1" ht="14.25" customHeight="1" thickBot="1" x14ac:dyDescent="0.3">
      <c r="A89" s="343"/>
      <c r="B89" s="186"/>
      <c r="C89" s="186"/>
      <c r="D89" s="369"/>
      <c r="E89" s="186"/>
      <c r="F89" s="186"/>
      <c r="G89" s="370"/>
    </row>
    <row r="90" spans="1:8" s="185" customFormat="1" ht="35.25" customHeight="1" x14ac:dyDescent="0.25">
      <c r="A90" s="372" t="s">
        <v>55</v>
      </c>
      <c r="B90" s="300" t="s">
        <v>8</v>
      </c>
      <c r="C90" s="301" t="s">
        <v>141</v>
      </c>
      <c r="D90" s="302" t="s">
        <v>140</v>
      </c>
      <c r="E90" s="301" t="s">
        <v>136</v>
      </c>
      <c r="G90" s="370"/>
    </row>
    <row r="91" spans="1:8" s="295" customFormat="1" ht="26.25" customHeight="1" x14ac:dyDescent="0.25">
      <c r="A91" s="373" t="s">
        <v>67</v>
      </c>
      <c r="B91" s="303">
        <f>4000/(0.8*0.8)</f>
        <v>6249.9999999999991</v>
      </c>
      <c r="C91" s="304">
        <f>E91/(0.8*0.8)</f>
        <v>62499.999999999985</v>
      </c>
      <c r="D91" s="305">
        <v>4000</v>
      </c>
      <c r="E91" s="304">
        <v>40000</v>
      </c>
      <c r="G91" s="371"/>
    </row>
    <row r="92" spans="1:8" s="295" customFormat="1" ht="26.25" customHeight="1" thickBot="1" x14ac:dyDescent="0.3">
      <c r="A92" s="374" t="s">
        <v>69</v>
      </c>
      <c r="B92" s="306">
        <f>10000/(0.8*0.8)</f>
        <v>15624.999999999996</v>
      </c>
      <c r="C92" s="307">
        <f>E92/(0.8*0.8)</f>
        <v>124999.99999999997</v>
      </c>
      <c r="D92" s="308">
        <v>10000</v>
      </c>
      <c r="E92" s="307">
        <v>80000</v>
      </c>
      <c r="G92" s="371"/>
    </row>
    <row r="93" spans="1:8" s="185" customFormat="1" ht="12.75" customHeight="1" x14ac:dyDescent="0.25">
      <c r="A93" s="343"/>
      <c r="B93" s="186"/>
      <c r="C93" s="186"/>
      <c r="D93" s="369"/>
      <c r="E93" s="186"/>
      <c r="F93" s="186"/>
      <c r="G93" s="370"/>
    </row>
    <row r="94" spans="1:8" s="299" customFormat="1" ht="28.5" customHeight="1" x14ac:dyDescent="0.25">
      <c r="A94" s="497" t="s">
        <v>138</v>
      </c>
      <c r="B94" s="498"/>
      <c r="C94" s="498"/>
      <c r="D94" s="498"/>
      <c r="E94" s="498"/>
      <c r="F94" s="498"/>
      <c r="G94" s="499"/>
      <c r="H94" s="298"/>
    </row>
    <row r="95" spans="1:8" s="185" customFormat="1" ht="15" customHeight="1" x14ac:dyDescent="0.25">
      <c r="A95" s="343"/>
      <c r="B95" s="186"/>
      <c r="C95" s="186"/>
      <c r="D95" s="369"/>
      <c r="E95" s="186"/>
      <c r="F95" s="186"/>
      <c r="G95" s="370"/>
    </row>
    <row r="96" spans="1:8" s="185" customFormat="1" ht="23.25" customHeight="1" x14ac:dyDescent="0.25">
      <c r="A96" s="375" t="s">
        <v>46</v>
      </c>
      <c r="B96" s="309"/>
      <c r="C96" s="310">
        <v>1</v>
      </c>
      <c r="D96" s="311"/>
      <c r="G96" s="370"/>
    </row>
    <row r="97" spans="1:8" s="295" customFormat="1" ht="23.25" customHeight="1" x14ac:dyDescent="0.25">
      <c r="A97" s="376" t="s">
        <v>49</v>
      </c>
      <c r="B97" s="312"/>
      <c r="C97" s="313">
        <v>0.2</v>
      </c>
      <c r="D97" s="314"/>
      <c r="G97" s="371"/>
    </row>
    <row r="98" spans="1:8" s="185" customFormat="1" ht="19.5" customHeight="1" thickBot="1" x14ac:dyDescent="0.3">
      <c r="A98" s="375" t="s">
        <v>50</v>
      </c>
      <c r="B98" s="309"/>
      <c r="C98" s="315">
        <v>0.8</v>
      </c>
      <c r="D98" s="311"/>
      <c r="G98" s="370"/>
    </row>
    <row r="99" spans="1:8" s="185" customFormat="1" ht="50.25" customHeight="1" x14ac:dyDescent="0.25">
      <c r="A99" s="372" t="s">
        <v>6</v>
      </c>
      <c r="B99" s="316" t="s">
        <v>148</v>
      </c>
      <c r="C99" s="317" t="s">
        <v>66</v>
      </c>
      <c r="D99" s="318" t="s">
        <v>68</v>
      </c>
      <c r="G99" s="370"/>
    </row>
    <row r="100" spans="1:8" s="322" customFormat="1" ht="22.5" customHeight="1" x14ac:dyDescent="0.25">
      <c r="A100" s="377" t="s">
        <v>47</v>
      </c>
      <c r="B100" s="319">
        <v>0.1875</v>
      </c>
      <c r="C100" s="320">
        <v>0.8</v>
      </c>
      <c r="D100" s="321">
        <v>0.2</v>
      </c>
      <c r="G100" s="378"/>
    </row>
    <row r="101" spans="1:8" s="185" customFormat="1" ht="26.25" customHeight="1" thickBot="1" x14ac:dyDescent="0.3">
      <c r="A101" s="379" t="s">
        <v>48</v>
      </c>
      <c r="B101" s="323">
        <v>0.15</v>
      </c>
      <c r="C101" s="324">
        <f>C98*C100</f>
        <v>0.64000000000000012</v>
      </c>
      <c r="D101" s="325">
        <f>C98*D100</f>
        <v>0.16000000000000003</v>
      </c>
      <c r="G101" s="370"/>
    </row>
    <row r="102" spans="1:8" x14ac:dyDescent="0.25">
      <c r="A102" s="380"/>
      <c r="B102" s="381"/>
      <c r="C102" s="382"/>
      <c r="D102" s="382"/>
      <c r="E102" s="383"/>
      <c r="F102" s="383"/>
      <c r="G102" s="384"/>
    </row>
    <row r="105" spans="1:8" x14ac:dyDescent="0.25">
      <c r="A105" s="216"/>
      <c r="B105" s="117"/>
      <c r="D105" s="19"/>
      <c r="F105" s="117"/>
      <c r="H105" s="19"/>
    </row>
    <row r="106" spans="1:8" x14ac:dyDescent="0.25">
      <c r="A106" s="328"/>
      <c r="B106" s="117"/>
      <c r="G106" s="19"/>
      <c r="H106" s="19"/>
    </row>
    <row r="107" spans="1:8" x14ac:dyDescent="0.25">
      <c r="A107" s="329"/>
      <c r="B107" s="117"/>
      <c r="D107" s="19"/>
      <c r="F107" s="117"/>
      <c r="H107" s="19"/>
    </row>
    <row r="108" spans="1:8" x14ac:dyDescent="0.25">
      <c r="A108" s="330"/>
      <c r="B108" s="117"/>
      <c r="D108" s="19"/>
      <c r="F108" s="117"/>
      <c r="H108" s="19"/>
    </row>
    <row r="109" spans="1:8" x14ac:dyDescent="0.25">
      <c r="A109" s="329"/>
      <c r="B109" s="117"/>
      <c r="D109" s="19"/>
      <c r="F109" s="117"/>
      <c r="H109" s="19"/>
    </row>
    <row r="110" spans="1:8" x14ac:dyDescent="0.25">
      <c r="A110" s="329"/>
    </row>
    <row r="111" spans="1:8" x14ac:dyDescent="0.25">
      <c r="A111" s="329"/>
      <c r="B111" s="117"/>
      <c r="D111" s="19"/>
      <c r="F111" s="117"/>
      <c r="H111" s="19"/>
    </row>
    <row r="112" spans="1:8" x14ac:dyDescent="0.25">
      <c r="A112" s="163"/>
      <c r="B112" s="117"/>
      <c r="D112" s="19"/>
      <c r="F112" s="117"/>
      <c r="H112" s="19"/>
    </row>
    <row r="113" spans="1:8" x14ac:dyDescent="0.25">
      <c r="A113" s="163"/>
      <c r="B113" s="117"/>
      <c r="D113" s="19"/>
      <c r="F113" s="117"/>
      <c r="H113" s="19"/>
    </row>
    <row r="114" spans="1:8" x14ac:dyDescent="0.25">
      <c r="A114" s="426" t="s">
        <v>189</v>
      </c>
      <c r="B114" s="426"/>
      <c r="C114" s="426"/>
      <c r="D114" s="426"/>
      <c r="E114" s="426"/>
      <c r="F114" s="426"/>
      <c r="G114" s="426"/>
      <c r="H114" s="19"/>
    </row>
    <row r="115" spans="1:8" x14ac:dyDescent="0.25">
      <c r="A115" s="163"/>
      <c r="B115" s="117"/>
      <c r="D115" s="19"/>
      <c r="F115" s="117"/>
      <c r="H115" s="19"/>
    </row>
    <row r="116" spans="1:8" x14ac:dyDescent="0.25">
      <c r="A116" s="19" t="s">
        <v>146</v>
      </c>
      <c r="B116" s="117"/>
      <c r="D116" s="19"/>
      <c r="F116" s="117"/>
      <c r="H116" s="19"/>
    </row>
    <row r="119" spans="1:8" x14ac:dyDescent="0.25">
      <c r="A119" s="328" t="s">
        <v>179</v>
      </c>
    </row>
    <row r="120" spans="1:8" x14ac:dyDescent="0.25">
      <c r="A120" s="329" t="s">
        <v>180</v>
      </c>
    </row>
    <row r="121" spans="1:8" x14ac:dyDescent="0.25">
      <c r="A121" s="330" t="s">
        <v>181</v>
      </c>
    </row>
    <row r="122" spans="1:8" x14ac:dyDescent="0.25">
      <c r="A122" s="329" t="s">
        <v>182</v>
      </c>
    </row>
    <row r="123" spans="1:8" x14ac:dyDescent="0.25">
      <c r="A123" s="329" t="s">
        <v>187</v>
      </c>
    </row>
    <row r="124" spans="1:8" x14ac:dyDescent="0.25">
      <c r="A124" s="329" t="s">
        <v>214</v>
      </c>
    </row>
  </sheetData>
  <mergeCells count="46">
    <mergeCell ref="A88:G88"/>
    <mergeCell ref="A94:G94"/>
    <mergeCell ref="A70:G70"/>
    <mergeCell ref="B68:C68"/>
    <mergeCell ref="D68:F68"/>
    <mergeCell ref="A3:G3"/>
    <mergeCell ref="A22:G22"/>
    <mergeCell ref="A43:G43"/>
    <mergeCell ref="A49:G49"/>
    <mergeCell ref="A54:G54"/>
    <mergeCell ref="A24:G24"/>
    <mergeCell ref="A45:G45"/>
    <mergeCell ref="A20:G20"/>
    <mergeCell ref="A21:G21"/>
    <mergeCell ref="A27:G27"/>
    <mergeCell ref="A15:G15"/>
    <mergeCell ref="A17:G17"/>
    <mergeCell ref="A33:G33"/>
    <mergeCell ref="A32:G32"/>
    <mergeCell ref="A19:G19"/>
    <mergeCell ref="B67:C67"/>
    <mergeCell ref="B66:C66"/>
    <mergeCell ref="A46:G46"/>
    <mergeCell ref="A50:G50"/>
    <mergeCell ref="A56:G56"/>
    <mergeCell ref="A47:G47"/>
    <mergeCell ref="A51:G51"/>
    <mergeCell ref="A52:G52"/>
    <mergeCell ref="D66:F66"/>
    <mergeCell ref="D67:F67"/>
    <mergeCell ref="A114:G114"/>
    <mergeCell ref="B1:D1"/>
    <mergeCell ref="B38:D38"/>
    <mergeCell ref="B39:D39"/>
    <mergeCell ref="B40:D40"/>
    <mergeCell ref="B41:D41"/>
    <mergeCell ref="B37:D37"/>
    <mergeCell ref="A26:G26"/>
    <mergeCell ref="A28:G28"/>
    <mergeCell ref="A5:G5"/>
    <mergeCell ref="A7:G7"/>
    <mergeCell ref="A13:G13"/>
    <mergeCell ref="A8:G8"/>
    <mergeCell ref="A64:G64"/>
    <mergeCell ref="A35:G35"/>
    <mergeCell ref="A30:G30"/>
  </mergeCells>
  <hyperlinks>
    <hyperlink ref="A4" r:id="rId1" xr:uid="{62BDDB0E-F792-4E41-BB09-AC2C3FE1496F}"/>
  </hyperlinks>
  <pageMargins left="0.51181102362204722" right="0.51181102362204722" top="0.55118110236220474" bottom="0.55118110236220474" header="0.31496062992125984" footer="0.31496062992125984"/>
  <pageSetup paperSize="9" scale="52" fitToHeight="0" orientation="portrait" horizontalDpi="1200" verticalDpi="12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52A5A-326A-4580-BC89-845B713DA3EE}">
  <sheetPr>
    <pageSetUpPr fitToPage="1"/>
  </sheetPr>
  <dimension ref="B1:I48"/>
  <sheetViews>
    <sheetView showGridLines="0" zoomScale="84" zoomScaleNormal="84" workbookViewId="0">
      <selection activeCell="H3" sqref="H3"/>
    </sheetView>
  </sheetViews>
  <sheetFormatPr baseColWidth="10" defaultColWidth="14" defaultRowHeight="15" x14ac:dyDescent="0.25"/>
  <cols>
    <col min="1" max="1" width="4.42578125" style="17" customWidth="1"/>
    <col min="2" max="2" width="34.42578125" style="3" customWidth="1"/>
    <col min="3" max="3" width="16.7109375" style="1" customWidth="1"/>
    <col min="4" max="4" width="15.28515625" style="1" customWidth="1"/>
    <col min="5" max="5" width="28.85546875" style="16" customWidth="1"/>
    <col min="6" max="6" width="13.5703125" style="17" customWidth="1"/>
    <col min="7" max="7" width="9" style="123" customWidth="1"/>
    <col min="8" max="8" width="15.7109375" style="17" customWidth="1"/>
    <col min="9" max="9" width="7.7109375" style="16" customWidth="1"/>
    <col min="10" max="10" width="22.5703125" style="17" customWidth="1"/>
    <col min="11" max="16384" width="14" style="17"/>
  </cols>
  <sheetData>
    <row r="1" spans="2:9" ht="39" customHeight="1" x14ac:dyDescent="0.25">
      <c r="B1" s="121" t="s">
        <v>161</v>
      </c>
      <c r="C1" s="110"/>
      <c r="D1" s="110"/>
      <c r="E1" s="137"/>
      <c r="F1" s="109"/>
      <c r="G1" s="122"/>
      <c r="H1" s="177" t="str">
        <f>'InfosLEADER23-27 &amp; Simul PdFin '!E1</f>
        <v xml:space="preserve"> Edition du 07/02/2025</v>
      </c>
      <c r="I1" s="109"/>
    </row>
    <row r="2" spans="2:9" ht="15.75" customHeight="1" x14ac:dyDescent="0.25">
      <c r="B2" s="7"/>
      <c r="C2" s="8"/>
      <c r="D2" s="8"/>
      <c r="E2" s="156"/>
      <c r="F2" s="9"/>
      <c r="H2" s="9"/>
      <c r="I2" s="10"/>
    </row>
    <row r="3" spans="2:9" s="16" customFormat="1" ht="33.75" customHeight="1" x14ac:dyDescent="0.25">
      <c r="B3" s="165" t="s">
        <v>35</v>
      </c>
      <c r="C3" s="176" t="s">
        <v>159</v>
      </c>
      <c r="D3" s="167"/>
      <c r="E3" s="167"/>
      <c r="F3" s="167"/>
      <c r="G3" s="167"/>
      <c r="H3" s="167"/>
      <c r="I3" s="168"/>
    </row>
    <row r="4" spans="2:9" s="16" customFormat="1" ht="33.75" customHeight="1" x14ac:dyDescent="0.25">
      <c r="B4" s="169" t="s">
        <v>36</v>
      </c>
      <c r="C4" s="166" t="s">
        <v>160</v>
      </c>
      <c r="D4" s="167"/>
      <c r="E4" s="167"/>
      <c r="F4" s="167"/>
      <c r="G4" s="167"/>
      <c r="H4" s="167"/>
      <c r="I4" s="168"/>
    </row>
    <row r="5" spans="2:9" s="16" customFormat="1" ht="22.5" customHeight="1" x14ac:dyDescent="0.25">
      <c r="B5" s="326" t="s">
        <v>178</v>
      </c>
      <c r="C5" s="504"/>
      <c r="D5" s="504"/>
      <c r="E5" s="504"/>
      <c r="F5" s="504"/>
      <c r="G5" s="504"/>
      <c r="H5" s="504"/>
      <c r="I5" s="505"/>
    </row>
    <row r="6" spans="2:9" s="16" customFormat="1" ht="21.75" customHeight="1" x14ac:dyDescent="0.25">
      <c r="B6" s="170" t="s">
        <v>104</v>
      </c>
      <c r="C6" s="503"/>
      <c r="D6" s="503"/>
      <c r="E6" s="503"/>
      <c r="F6" s="503"/>
      <c r="G6" s="503"/>
      <c r="H6" s="528" t="s">
        <v>219</v>
      </c>
      <c r="I6" s="168"/>
    </row>
    <row r="7" spans="2:9" s="16" customFormat="1" ht="21.75" customHeight="1" x14ac:dyDescent="0.25">
      <c r="B7" s="170" t="s">
        <v>122</v>
      </c>
      <c r="C7" s="171" t="b">
        <v>0</v>
      </c>
      <c r="D7" s="166" t="s">
        <v>157</v>
      </c>
      <c r="E7" s="171" t="b">
        <v>0</v>
      </c>
      <c r="F7" s="166" t="s">
        <v>158</v>
      </c>
      <c r="G7" s="167"/>
      <c r="H7" s="167"/>
      <c r="I7" s="168"/>
    </row>
    <row r="8" spans="2:9" s="16" customFormat="1" ht="21.75" customHeight="1" x14ac:dyDescent="0.25">
      <c r="B8" s="172" t="s">
        <v>154</v>
      </c>
      <c r="C8" s="175" t="s">
        <v>163</v>
      </c>
      <c r="D8" s="167"/>
      <c r="E8" s="173"/>
      <c r="F8" s="167"/>
      <c r="G8" s="167"/>
      <c r="H8" s="167"/>
      <c r="I8" s="168"/>
    </row>
    <row r="9" spans="2:9" s="3" customFormat="1" ht="21.75" customHeight="1" x14ac:dyDescent="0.25">
      <c r="B9" s="174" t="s">
        <v>155</v>
      </c>
      <c r="C9" s="175" t="s">
        <v>163</v>
      </c>
      <c r="D9" s="167"/>
      <c r="E9" s="167"/>
      <c r="F9" s="167"/>
      <c r="G9" s="167"/>
      <c r="H9" s="167"/>
      <c r="I9" s="168"/>
    </row>
    <row r="10" spans="2:9" ht="17.25" customHeight="1" x14ac:dyDescent="0.25">
      <c r="B10" s="6"/>
      <c r="C10" s="11"/>
      <c r="D10" s="11"/>
      <c r="F10" s="2"/>
      <c r="H10" s="2"/>
    </row>
    <row r="11" spans="2:9" ht="26.25" customHeight="1" x14ac:dyDescent="0.25">
      <c r="B11" s="4" t="s">
        <v>2</v>
      </c>
      <c r="C11" s="12" t="s">
        <v>6</v>
      </c>
      <c r="D11" s="5"/>
      <c r="E11" s="146" t="s">
        <v>3</v>
      </c>
      <c r="F11" s="147"/>
      <c r="G11" s="148"/>
      <c r="H11" s="149"/>
      <c r="I11" s="150"/>
    </row>
    <row r="12" spans="2:9" ht="36.75" customHeight="1" x14ac:dyDescent="0.25">
      <c r="B12" s="125" t="s">
        <v>4</v>
      </c>
      <c r="C12" s="126" t="s">
        <v>45</v>
      </c>
      <c r="D12" s="127" t="s">
        <v>44</v>
      </c>
      <c r="E12" s="13" t="s">
        <v>5</v>
      </c>
      <c r="F12" s="15" t="s">
        <v>45</v>
      </c>
      <c r="G12" s="124" t="s">
        <v>0</v>
      </c>
      <c r="H12" s="14" t="s">
        <v>44</v>
      </c>
      <c r="I12" s="124" t="s">
        <v>0</v>
      </c>
    </row>
    <row r="13" spans="2:9" ht="28.5" customHeight="1" x14ac:dyDescent="0.25">
      <c r="B13" s="128"/>
      <c r="C13" s="158">
        <v>0</v>
      </c>
      <c r="D13" s="158">
        <v>0</v>
      </c>
      <c r="E13" s="138" t="s">
        <v>188</v>
      </c>
      <c r="F13" s="151">
        <f>C31*G13</f>
        <v>0</v>
      </c>
      <c r="G13" s="139">
        <f>G21*0.8</f>
        <v>0.64000000000000012</v>
      </c>
      <c r="H13" s="151"/>
      <c r="I13" s="139">
        <f>I21*0.8</f>
        <v>0.64000000000000012</v>
      </c>
    </row>
    <row r="14" spans="2:9" ht="22.5" customHeight="1" x14ac:dyDescent="0.25">
      <c r="B14" s="129"/>
      <c r="C14" s="159">
        <v>0</v>
      </c>
      <c r="D14" s="159">
        <v>0</v>
      </c>
      <c r="E14" s="140"/>
      <c r="F14" s="152"/>
      <c r="G14" s="141"/>
      <c r="H14" s="152"/>
      <c r="I14" s="141"/>
    </row>
    <row r="15" spans="2:9" ht="22.5" customHeight="1" x14ac:dyDescent="0.25">
      <c r="B15" s="129"/>
      <c r="C15" s="159">
        <v>0</v>
      </c>
      <c r="D15" s="159">
        <v>0</v>
      </c>
      <c r="E15" s="140"/>
      <c r="F15" s="152"/>
      <c r="G15" s="141"/>
      <c r="H15" s="152"/>
      <c r="I15" s="141"/>
    </row>
    <row r="16" spans="2:9" ht="29.25" customHeight="1" x14ac:dyDescent="0.25">
      <c r="B16" s="160" t="s">
        <v>54</v>
      </c>
      <c r="C16" s="132">
        <f>SUM(C13:C15)</f>
        <v>0</v>
      </c>
      <c r="D16" s="132">
        <f>SUM(D13:D15)</f>
        <v>0</v>
      </c>
      <c r="E16" s="142" t="s">
        <v>7</v>
      </c>
      <c r="F16" s="153">
        <f>C31*G16</f>
        <v>0</v>
      </c>
      <c r="G16" s="141">
        <f>G21*0.2</f>
        <v>0.16000000000000003</v>
      </c>
      <c r="H16" s="152"/>
      <c r="I16" s="141">
        <f>I21*0.2</f>
        <v>0.16000000000000003</v>
      </c>
    </row>
    <row r="17" spans="2:9" ht="21" customHeight="1" x14ac:dyDescent="0.25">
      <c r="B17" s="130"/>
      <c r="C17" s="159">
        <v>0</v>
      </c>
      <c r="D17" s="159">
        <v>0</v>
      </c>
      <c r="E17" s="142"/>
      <c r="F17" s="153"/>
      <c r="G17" s="141"/>
      <c r="H17" s="153"/>
      <c r="I17" s="141"/>
    </row>
    <row r="18" spans="2:9" ht="21" customHeight="1" x14ac:dyDescent="0.25">
      <c r="B18" s="130"/>
      <c r="C18" s="159">
        <v>0</v>
      </c>
      <c r="D18" s="159">
        <v>0</v>
      </c>
      <c r="E18" s="154"/>
      <c r="F18" s="153"/>
      <c r="G18" s="141"/>
      <c r="H18" s="153"/>
      <c r="I18" s="141"/>
    </row>
    <row r="19" spans="2:9" ht="21" customHeight="1" x14ac:dyDescent="0.25">
      <c r="B19" s="130"/>
      <c r="C19" s="159">
        <v>0</v>
      </c>
      <c r="D19" s="159">
        <v>0</v>
      </c>
      <c r="E19" s="154"/>
      <c r="F19" s="153"/>
      <c r="G19" s="141"/>
      <c r="H19" s="153"/>
      <c r="I19" s="141"/>
    </row>
    <row r="20" spans="2:9" ht="27" customHeight="1" x14ac:dyDescent="0.25">
      <c r="B20" s="131" t="s">
        <v>101</v>
      </c>
      <c r="C20" s="132">
        <f>SUM(C17:C19)</f>
        <v>0</v>
      </c>
      <c r="D20" s="132">
        <f>SUM(D17:D19)</f>
        <v>0</v>
      </c>
      <c r="E20" s="154"/>
      <c r="F20" s="153"/>
      <c r="G20" s="141"/>
      <c r="H20" s="153"/>
      <c r="I20" s="141"/>
    </row>
    <row r="21" spans="2:9" ht="25.5" customHeight="1" x14ac:dyDescent="0.25">
      <c r="B21" s="130"/>
      <c r="C21" s="159">
        <v>0</v>
      </c>
      <c r="D21" s="159">
        <v>0</v>
      </c>
      <c r="E21" s="134" t="s">
        <v>103</v>
      </c>
      <c r="F21" s="135">
        <f>SUM(F13:F20)</f>
        <v>0</v>
      </c>
      <c r="G21" s="136">
        <v>0.8</v>
      </c>
      <c r="H21" s="135"/>
      <c r="I21" s="136">
        <v>0.8</v>
      </c>
    </row>
    <row r="22" spans="2:9" ht="25.5" customHeight="1" x14ac:dyDescent="0.25">
      <c r="B22" s="130"/>
      <c r="C22" s="159">
        <v>0</v>
      </c>
      <c r="D22" s="159">
        <v>0</v>
      </c>
      <c r="E22" s="154"/>
      <c r="F22" s="153"/>
      <c r="G22" s="141"/>
      <c r="H22" s="153"/>
      <c r="I22" s="141"/>
    </row>
    <row r="23" spans="2:9" ht="25.5" customHeight="1" x14ac:dyDescent="0.25">
      <c r="B23" s="130"/>
      <c r="C23" s="159">
        <v>0</v>
      </c>
      <c r="D23" s="159">
        <v>0</v>
      </c>
      <c r="E23" s="154" t="s">
        <v>6</v>
      </c>
      <c r="F23" s="153"/>
      <c r="G23" s="141"/>
      <c r="H23" s="153"/>
      <c r="I23" s="141"/>
    </row>
    <row r="24" spans="2:9" ht="28.5" customHeight="1" x14ac:dyDescent="0.25">
      <c r="B24" s="131" t="s">
        <v>102</v>
      </c>
      <c r="C24" s="132">
        <f>SUM(C21:C23)</f>
        <v>0</v>
      </c>
      <c r="D24" s="132">
        <f>SUM(D21:D23)</f>
        <v>0</v>
      </c>
      <c r="E24" s="154"/>
      <c r="F24" s="153"/>
      <c r="G24" s="141"/>
      <c r="H24" s="153"/>
      <c r="I24" s="141"/>
    </row>
    <row r="25" spans="2:9" ht="21.75" customHeight="1" x14ac:dyDescent="0.25">
      <c r="B25" s="130"/>
      <c r="C25" s="159">
        <v>0</v>
      </c>
      <c r="D25" s="159">
        <v>0</v>
      </c>
      <c r="E25" s="154"/>
      <c r="F25" s="153"/>
      <c r="G25" s="141"/>
      <c r="H25" s="153"/>
      <c r="I25" s="141"/>
    </row>
    <row r="26" spans="2:9" ht="21.75" customHeight="1" x14ac:dyDescent="0.25">
      <c r="B26" s="130"/>
      <c r="C26" s="159">
        <v>0</v>
      </c>
      <c r="D26" s="159">
        <v>0</v>
      </c>
      <c r="E26" s="140" t="s">
        <v>1</v>
      </c>
      <c r="F26" s="153">
        <f>C31-F21</f>
        <v>0</v>
      </c>
      <c r="G26" s="141">
        <v>0.2</v>
      </c>
      <c r="H26" s="153"/>
      <c r="I26" s="141">
        <v>0.2</v>
      </c>
    </row>
    <row r="27" spans="2:9" ht="21.75" customHeight="1" x14ac:dyDescent="0.25">
      <c r="B27" s="130"/>
      <c r="C27" s="159">
        <v>0</v>
      </c>
      <c r="D27" s="159">
        <v>0</v>
      </c>
      <c r="E27" s="154"/>
      <c r="F27" s="153"/>
      <c r="G27" s="141"/>
      <c r="H27" s="153"/>
      <c r="I27" s="141"/>
    </row>
    <row r="28" spans="2:9" ht="21.75" customHeight="1" x14ac:dyDescent="0.25">
      <c r="B28" s="130" t="s">
        <v>119</v>
      </c>
      <c r="C28" s="159">
        <v>0</v>
      </c>
      <c r="D28" s="159">
        <v>0</v>
      </c>
      <c r="E28" s="154"/>
      <c r="F28" s="153"/>
      <c r="G28" s="141"/>
      <c r="H28" s="153"/>
      <c r="I28" s="141"/>
    </row>
    <row r="29" spans="2:9" ht="21.75" customHeight="1" x14ac:dyDescent="0.25">
      <c r="B29" s="130" t="s">
        <v>120</v>
      </c>
      <c r="C29" s="159">
        <v>0</v>
      </c>
      <c r="D29" s="159">
        <v>0</v>
      </c>
      <c r="E29" s="154"/>
      <c r="F29" s="153"/>
      <c r="G29" s="141"/>
      <c r="H29" s="153"/>
      <c r="I29" s="141"/>
    </row>
    <row r="30" spans="2:9" ht="38.25" customHeight="1" x14ac:dyDescent="0.25">
      <c r="B30" s="161" t="s">
        <v>121</v>
      </c>
      <c r="C30" s="133">
        <f>SUM(C25:C29)</f>
        <v>0</v>
      </c>
      <c r="D30" s="133">
        <f>SUM(D25:D29)</f>
        <v>0</v>
      </c>
      <c r="E30" s="155"/>
      <c r="F30" s="153"/>
      <c r="G30" s="141"/>
      <c r="H30" s="153"/>
      <c r="I30" s="141"/>
    </row>
    <row r="31" spans="2:9" ht="23.25" customHeight="1" x14ac:dyDescent="0.25">
      <c r="B31" s="143" t="s">
        <v>53</v>
      </c>
      <c r="C31" s="144">
        <f>C30+C24+C20+C16</f>
        <v>0</v>
      </c>
      <c r="D31" s="144">
        <f>D30+D24+D20+D16</f>
        <v>0</v>
      </c>
      <c r="E31" s="143" t="s">
        <v>53</v>
      </c>
      <c r="F31" s="144">
        <f>F26+F21</f>
        <v>0</v>
      </c>
      <c r="G31" s="145">
        <v>1</v>
      </c>
      <c r="H31" s="144"/>
      <c r="I31" s="145">
        <v>1</v>
      </c>
    </row>
    <row r="32" spans="2:9" x14ac:dyDescent="0.25">
      <c r="B32" s="7"/>
      <c r="C32" s="8"/>
      <c r="D32" s="8"/>
      <c r="E32" s="156"/>
      <c r="F32" s="9"/>
      <c r="H32" s="9"/>
      <c r="I32" s="10"/>
    </row>
    <row r="34" spans="4:9" ht="58.5" customHeight="1" x14ac:dyDescent="0.25">
      <c r="D34" s="17"/>
      <c r="E34" s="17"/>
      <c r="F34" s="16"/>
    </row>
    <row r="35" spans="4:9" ht="44.25" customHeight="1" x14ac:dyDescent="0.25">
      <c r="D35" s="17"/>
      <c r="E35" s="17"/>
    </row>
    <row r="36" spans="4:9" ht="44.25" customHeight="1" x14ac:dyDescent="0.25">
      <c r="D36" s="17"/>
      <c r="E36" s="17"/>
    </row>
    <row r="37" spans="4:9" ht="45" customHeight="1" x14ac:dyDescent="0.25">
      <c r="D37" s="17"/>
      <c r="E37" s="17"/>
    </row>
    <row r="38" spans="4:9" ht="43.5" customHeight="1" x14ac:dyDescent="0.25">
      <c r="D38" s="17"/>
      <c r="E38" s="17"/>
    </row>
    <row r="39" spans="4:9" ht="25.5" customHeight="1" x14ac:dyDescent="0.25">
      <c r="E39" s="123"/>
      <c r="G39" s="16"/>
      <c r="H39" s="16"/>
      <c r="I39" s="157"/>
    </row>
    <row r="40" spans="4:9" ht="25.5" customHeight="1" x14ac:dyDescent="0.25">
      <c r="E40" s="123"/>
      <c r="G40" s="16"/>
      <c r="H40" s="16"/>
      <c r="I40" s="157"/>
    </row>
    <row r="42" spans="4:9" ht="29.25" customHeight="1" x14ac:dyDescent="0.25"/>
    <row r="43" spans="4:9" ht="29.25" customHeight="1" x14ac:dyDescent="0.25"/>
    <row r="44" spans="4:9" ht="29.25" customHeight="1" x14ac:dyDescent="0.25"/>
    <row r="45" spans="4:9" ht="34.5" customHeight="1" x14ac:dyDescent="0.25"/>
    <row r="46" spans="4:9" ht="33" customHeight="1" x14ac:dyDescent="0.25"/>
    <row r="47" spans="4:9" ht="29.25" customHeight="1" x14ac:dyDescent="0.25"/>
    <row r="48" spans="4:9" ht="29.25" customHeight="1" x14ac:dyDescent="0.25"/>
  </sheetData>
  <mergeCells count="2">
    <mergeCell ref="C5:I5"/>
    <mergeCell ref="C6:G6"/>
  </mergeCells>
  <pageMargins left="0.25" right="0.25" top="0.75" bottom="0.75" header="0.3" footer="0.3"/>
  <pageSetup paperSize="9" scale="70" fitToHeight="0"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77652A5-B9F9-46A9-8E2D-3EB21F7AAD69}">
          <x14:formula1>
            <xm:f>'InfosLEADER23-27 &amp; Simul PdFin '!$A$119:$A$124</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B2F8-4A56-40B8-A742-A5A13FC66523}">
  <sheetPr>
    <pageSetUpPr fitToPage="1"/>
  </sheetPr>
  <dimension ref="A1:T32"/>
  <sheetViews>
    <sheetView showGridLines="0" zoomScale="90" zoomScaleNormal="90" workbookViewId="0">
      <pane xSplit="3" ySplit="10" topLeftCell="D12" activePane="bottomRight" state="frozenSplit"/>
      <selection pane="topRight" activeCell="E1" sqref="E1"/>
      <selection pane="bottomLeft" activeCell="A9" sqref="A9"/>
      <selection pane="bottomRight" activeCell="C5" sqref="C5"/>
    </sheetView>
  </sheetViews>
  <sheetFormatPr baseColWidth="10" defaultColWidth="11.42578125" defaultRowHeight="12.75" x14ac:dyDescent="0.25"/>
  <cols>
    <col min="1" max="1" width="7.28515625" style="195" customWidth="1"/>
    <col min="2" max="2" width="37.85546875" style="205" customWidth="1"/>
    <col min="3" max="3" width="25.140625" style="205" customWidth="1"/>
    <col min="4" max="4" width="28.140625" style="206" customWidth="1"/>
    <col min="5" max="5" width="20.85546875" style="207" customWidth="1"/>
    <col min="6" max="6" width="22.42578125" style="206" customWidth="1"/>
    <col min="7" max="7" width="18.7109375" style="206" customWidth="1"/>
    <col min="8" max="8" width="21.5703125" style="206" customWidth="1"/>
    <col min="9" max="9" width="24.42578125" style="206" customWidth="1"/>
    <col min="10" max="10" width="29.7109375" style="206" customWidth="1"/>
    <col min="11" max="11" width="21.7109375" style="206" customWidth="1"/>
    <col min="12" max="12" width="21.42578125" style="206" customWidth="1"/>
    <col min="13" max="13" width="14.7109375" style="206" customWidth="1"/>
    <col min="14" max="14" width="29.7109375" style="206" customWidth="1"/>
    <col min="15" max="15" width="21.85546875" style="206" customWidth="1"/>
    <col min="16" max="16" width="18.42578125" style="205" customWidth="1"/>
    <col min="17" max="17" width="16" style="206" customWidth="1"/>
    <col min="18" max="18" width="39.5703125" style="206" customWidth="1"/>
    <col min="19" max="16384" width="11.42578125" style="206"/>
  </cols>
  <sheetData>
    <row r="1" spans="1:20" s="19" customFormat="1" ht="27.75" customHeight="1" x14ac:dyDescent="0.25">
      <c r="A1" s="162"/>
      <c r="B1" s="204" t="s">
        <v>131</v>
      </c>
      <c r="C1" s="163"/>
      <c r="E1" s="117"/>
      <c r="P1" s="163"/>
    </row>
    <row r="2" spans="1:20" s="19" customFormat="1" ht="22.5" customHeight="1" x14ac:dyDescent="0.25">
      <c r="A2" s="162" t="s">
        <v>114</v>
      </c>
      <c r="B2" s="19" t="s">
        <v>116</v>
      </c>
      <c r="E2" s="117"/>
      <c r="P2" s="163"/>
    </row>
    <row r="3" spans="1:20" s="19" customFormat="1" ht="26.25" customHeight="1" x14ac:dyDescent="0.25">
      <c r="A3" s="162" t="s">
        <v>115</v>
      </c>
      <c r="B3" s="19" t="s">
        <v>124</v>
      </c>
      <c r="E3" s="117"/>
      <c r="P3" s="163"/>
    </row>
    <row r="4" spans="1:20" ht="19.5" customHeight="1" x14ac:dyDescent="0.25"/>
    <row r="5" spans="1:20" s="19" customFormat="1" ht="28.5" customHeight="1" x14ac:dyDescent="0.25">
      <c r="A5" s="180" t="s">
        <v>34</v>
      </c>
      <c r="B5" s="181"/>
      <c r="C5" s="182" t="s">
        <v>162</v>
      </c>
      <c r="D5" s="182"/>
      <c r="E5" s="182"/>
      <c r="F5" s="182"/>
      <c r="G5" s="181"/>
      <c r="H5" s="181"/>
      <c r="I5" s="183" t="str">
        <f>'InfosLEADER23-27 &amp; Simul PdFin '!E1</f>
        <v xml:space="preserve"> Edition du 07/02/2025</v>
      </c>
      <c r="J5" s="115"/>
      <c r="K5" s="113"/>
      <c r="L5" s="116"/>
      <c r="M5" s="113"/>
      <c r="N5" s="113"/>
      <c r="O5" s="113"/>
      <c r="P5" s="113"/>
      <c r="Q5" s="113"/>
      <c r="R5" s="113"/>
    </row>
    <row r="6" spans="1:20" s="186" customFormat="1" ht="41.25" customHeight="1" x14ac:dyDescent="0.25">
      <c r="A6" s="184" t="s">
        <v>156</v>
      </c>
      <c r="B6" s="185" t="str">
        <f>'PdFin PROJET xx'!C4</f>
        <v>Nom Maitre d'ouvrage ….</v>
      </c>
      <c r="C6" s="184" t="s">
        <v>35</v>
      </c>
      <c r="D6" s="495" t="str">
        <f>'PdFin PROJET xx'!C3</f>
        <v>Titre projet  Titre projet Titre projet Titre projet Titre projet ….</v>
      </c>
      <c r="E6" s="495"/>
      <c r="F6" s="495"/>
      <c r="G6" s="495"/>
      <c r="H6" s="495"/>
      <c r="I6" s="495"/>
    </row>
    <row r="7" spans="1:20" s="19" customFormat="1" ht="19.5" customHeight="1" x14ac:dyDescent="0.25">
      <c r="A7" s="182" t="s">
        <v>118</v>
      </c>
      <c r="B7" s="208"/>
      <c r="C7" s="209"/>
      <c r="D7" s="113"/>
      <c r="E7" s="116"/>
      <c r="F7" s="113"/>
      <c r="G7" s="210"/>
      <c r="H7" s="211"/>
      <c r="I7" s="211"/>
      <c r="J7" s="115"/>
      <c r="K7" s="113"/>
      <c r="L7" s="116"/>
      <c r="M7" s="113"/>
      <c r="N7" s="113"/>
      <c r="O7" s="113"/>
      <c r="P7" s="113"/>
      <c r="Q7" s="113"/>
      <c r="R7" s="113"/>
    </row>
    <row r="8" spans="1:20" s="19" customFormat="1" ht="8.25" customHeight="1" x14ac:dyDescent="0.25">
      <c r="A8" s="212"/>
      <c r="B8" s="213"/>
      <c r="C8" s="214"/>
      <c r="E8" s="117"/>
      <c r="G8" s="215"/>
      <c r="H8" s="216"/>
      <c r="I8" s="216"/>
      <c r="J8" s="178"/>
      <c r="L8" s="117"/>
    </row>
    <row r="9" spans="1:20" ht="25.5" customHeight="1" x14ac:dyDescent="0.25">
      <c r="C9" s="217" t="s">
        <v>126</v>
      </c>
      <c r="D9" s="218"/>
      <c r="E9" s="219"/>
      <c r="F9" s="220"/>
      <c r="G9" s="220"/>
      <c r="H9" s="221"/>
      <c r="I9" s="221"/>
      <c r="J9" s="222" t="s">
        <v>125</v>
      </c>
      <c r="K9" s="223"/>
      <c r="L9" s="223"/>
      <c r="M9" s="222"/>
      <c r="N9" s="217" t="s">
        <v>127</v>
      </c>
      <c r="O9" s="224"/>
      <c r="P9" s="224"/>
      <c r="Q9" s="221"/>
      <c r="R9" s="225"/>
      <c r="S9" s="214"/>
      <c r="T9" s="214"/>
    </row>
    <row r="10" spans="1:20" s="195" customFormat="1" ht="65.25" customHeight="1" x14ac:dyDescent="0.25">
      <c r="A10" s="226" t="s">
        <v>42</v>
      </c>
      <c r="B10" s="226" t="s">
        <v>72</v>
      </c>
      <c r="C10" s="227" t="s">
        <v>71</v>
      </c>
      <c r="D10" s="227" t="s">
        <v>75</v>
      </c>
      <c r="E10" s="227" t="s">
        <v>70</v>
      </c>
      <c r="F10" s="227" t="s">
        <v>73</v>
      </c>
      <c r="G10" s="228" t="s">
        <v>74</v>
      </c>
      <c r="H10" s="227" t="s">
        <v>40</v>
      </c>
      <c r="I10" s="227" t="s">
        <v>76</v>
      </c>
      <c r="J10" s="226" t="s">
        <v>110</v>
      </c>
      <c r="K10" s="226" t="s">
        <v>111</v>
      </c>
      <c r="L10" s="226" t="s">
        <v>109</v>
      </c>
      <c r="M10" s="226" t="s">
        <v>108</v>
      </c>
      <c r="N10" s="227" t="s">
        <v>112</v>
      </c>
      <c r="O10" s="227" t="s">
        <v>105</v>
      </c>
      <c r="P10" s="227" t="s">
        <v>106</v>
      </c>
      <c r="Q10" s="227" t="s">
        <v>107</v>
      </c>
      <c r="R10" s="226" t="s">
        <v>77</v>
      </c>
    </row>
    <row r="11" spans="1:20" ht="25.5" customHeight="1" x14ac:dyDescent="0.25">
      <c r="A11" s="229">
        <v>1</v>
      </c>
      <c r="B11" s="230"/>
      <c r="C11" s="230"/>
      <c r="D11" s="230" t="s">
        <v>123</v>
      </c>
      <c r="E11" s="231" t="s">
        <v>10</v>
      </c>
      <c r="F11" s="232">
        <v>0</v>
      </c>
      <c r="G11" s="232">
        <v>0</v>
      </c>
      <c r="H11" s="233">
        <f>F11+G11</f>
        <v>0</v>
      </c>
      <c r="I11" s="234"/>
      <c r="J11" s="230"/>
      <c r="K11" s="230"/>
      <c r="L11" s="232">
        <v>0</v>
      </c>
      <c r="M11" s="232">
        <v>0</v>
      </c>
      <c r="N11" s="235"/>
      <c r="O11" s="230"/>
      <c r="P11" s="232">
        <v>0</v>
      </c>
      <c r="Q11" s="232">
        <v>0</v>
      </c>
      <c r="R11" s="234"/>
    </row>
    <row r="12" spans="1:20" ht="25.5" customHeight="1" x14ac:dyDescent="0.25">
      <c r="A12" s="229">
        <v>2</v>
      </c>
      <c r="B12" s="230"/>
      <c r="C12" s="230"/>
      <c r="D12" s="236"/>
      <c r="E12" s="231" t="s">
        <v>10</v>
      </c>
      <c r="F12" s="232">
        <v>0</v>
      </c>
      <c r="G12" s="232">
        <v>0</v>
      </c>
      <c r="H12" s="233">
        <f t="shared" ref="H12:H16" si="0">F12+G12</f>
        <v>0</v>
      </c>
      <c r="I12" s="234"/>
      <c r="J12" s="230"/>
      <c r="K12" s="230"/>
      <c r="L12" s="232">
        <v>0</v>
      </c>
      <c r="M12" s="232">
        <v>0</v>
      </c>
      <c r="N12" s="235"/>
      <c r="O12" s="230"/>
      <c r="P12" s="232">
        <v>0</v>
      </c>
      <c r="Q12" s="232">
        <v>0</v>
      </c>
      <c r="R12" s="234"/>
    </row>
    <row r="13" spans="1:20" ht="25.5" customHeight="1" x14ac:dyDescent="0.25">
      <c r="A13" s="229">
        <v>3</v>
      </c>
      <c r="B13" s="230"/>
      <c r="C13" s="230"/>
      <c r="D13" s="236"/>
      <c r="E13" s="231" t="s">
        <v>10</v>
      </c>
      <c r="F13" s="232">
        <v>0</v>
      </c>
      <c r="G13" s="232">
        <v>0</v>
      </c>
      <c r="H13" s="233">
        <f t="shared" si="0"/>
        <v>0</v>
      </c>
      <c r="I13" s="234"/>
      <c r="J13" s="230"/>
      <c r="K13" s="230"/>
      <c r="L13" s="232">
        <v>0</v>
      </c>
      <c r="M13" s="232">
        <v>0</v>
      </c>
      <c r="N13" s="235"/>
      <c r="O13" s="230"/>
      <c r="P13" s="232">
        <v>0</v>
      </c>
      <c r="Q13" s="232">
        <v>0</v>
      </c>
      <c r="R13" s="234"/>
    </row>
    <row r="14" spans="1:20" ht="25.5" customHeight="1" x14ac:dyDescent="0.25">
      <c r="A14" s="229">
        <v>4</v>
      </c>
      <c r="B14" s="230"/>
      <c r="C14" s="230"/>
      <c r="D14" s="236"/>
      <c r="E14" s="231" t="s">
        <v>10</v>
      </c>
      <c r="F14" s="232">
        <v>0</v>
      </c>
      <c r="G14" s="232">
        <v>0</v>
      </c>
      <c r="H14" s="233">
        <f t="shared" si="0"/>
        <v>0</v>
      </c>
      <c r="I14" s="234"/>
      <c r="J14" s="230"/>
      <c r="K14" s="230"/>
      <c r="L14" s="232">
        <v>0</v>
      </c>
      <c r="M14" s="232">
        <v>0</v>
      </c>
      <c r="N14" s="235"/>
      <c r="O14" s="230"/>
      <c r="P14" s="232">
        <v>0</v>
      </c>
      <c r="Q14" s="232">
        <v>0</v>
      </c>
      <c r="R14" s="234"/>
    </row>
    <row r="15" spans="1:20" ht="25.5" customHeight="1" x14ac:dyDescent="0.25">
      <c r="A15" s="229">
        <v>5</v>
      </c>
      <c r="B15" s="230"/>
      <c r="C15" s="230"/>
      <c r="D15" s="236"/>
      <c r="E15" s="231" t="s">
        <v>10</v>
      </c>
      <c r="F15" s="232">
        <v>0</v>
      </c>
      <c r="G15" s="232">
        <v>0</v>
      </c>
      <c r="H15" s="233">
        <f t="shared" si="0"/>
        <v>0</v>
      </c>
      <c r="I15" s="234"/>
      <c r="J15" s="230"/>
      <c r="K15" s="230"/>
      <c r="L15" s="232">
        <v>0</v>
      </c>
      <c r="M15" s="232">
        <v>0</v>
      </c>
      <c r="N15" s="235"/>
      <c r="O15" s="230"/>
      <c r="P15" s="232">
        <v>0</v>
      </c>
      <c r="Q15" s="232">
        <v>0</v>
      </c>
      <c r="R15" s="234"/>
    </row>
    <row r="16" spans="1:20" ht="25.5" customHeight="1" x14ac:dyDescent="0.25">
      <c r="A16" s="229">
        <v>6</v>
      </c>
      <c r="B16" s="230"/>
      <c r="C16" s="230"/>
      <c r="D16" s="236"/>
      <c r="E16" s="231" t="s">
        <v>10</v>
      </c>
      <c r="F16" s="232">
        <v>0</v>
      </c>
      <c r="G16" s="232">
        <v>0</v>
      </c>
      <c r="H16" s="233">
        <f t="shared" si="0"/>
        <v>0</v>
      </c>
      <c r="I16" s="234"/>
      <c r="J16" s="230"/>
      <c r="K16" s="230"/>
      <c r="L16" s="232">
        <v>0</v>
      </c>
      <c r="M16" s="232">
        <v>0</v>
      </c>
      <c r="N16" s="235"/>
      <c r="O16" s="230"/>
      <c r="P16" s="232">
        <v>0</v>
      </c>
      <c r="Q16" s="232">
        <v>0</v>
      </c>
      <c r="R16" s="234"/>
    </row>
    <row r="17" spans="1:18" ht="25.5" customHeight="1" x14ac:dyDescent="0.25">
      <c r="A17" s="237"/>
      <c r="B17" s="238" t="s">
        <v>166</v>
      </c>
      <c r="C17" s="239">
        <f>SUM(H11:H16)</f>
        <v>0</v>
      </c>
      <c r="D17" s="240"/>
      <c r="E17" s="231"/>
      <c r="F17" s="239"/>
      <c r="G17" s="239"/>
      <c r="H17" s="239"/>
      <c r="I17" s="239"/>
      <c r="J17" s="241"/>
      <c r="K17" s="241"/>
      <c r="L17" s="239"/>
      <c r="M17" s="239"/>
      <c r="N17" s="242"/>
      <c r="O17" s="241"/>
      <c r="P17" s="239"/>
      <c r="Q17" s="239"/>
      <c r="R17" s="239"/>
    </row>
    <row r="18" spans="1:18" ht="25.5" customHeight="1" x14ac:dyDescent="0.25">
      <c r="A18" s="229">
        <v>7</v>
      </c>
      <c r="B18" s="243"/>
      <c r="C18" s="230"/>
      <c r="D18" s="236"/>
      <c r="E18" s="231" t="s">
        <v>12</v>
      </c>
      <c r="F18" s="232">
        <v>0</v>
      </c>
      <c r="G18" s="232">
        <v>0</v>
      </c>
      <c r="H18" s="233">
        <f>F18+G18</f>
        <v>0</v>
      </c>
      <c r="I18" s="234"/>
      <c r="J18" s="230"/>
      <c r="K18" s="230"/>
      <c r="L18" s="232">
        <v>0</v>
      </c>
      <c r="M18" s="232">
        <v>0</v>
      </c>
      <c r="N18" s="235"/>
      <c r="O18" s="230"/>
      <c r="P18" s="232">
        <v>0</v>
      </c>
      <c r="Q18" s="232">
        <v>0</v>
      </c>
      <c r="R18" s="234"/>
    </row>
    <row r="19" spans="1:18" ht="25.5" customHeight="1" x14ac:dyDescent="0.25">
      <c r="A19" s="229">
        <v>8</v>
      </c>
      <c r="B19" s="243"/>
      <c r="C19" s="230"/>
      <c r="D19" s="236"/>
      <c r="E19" s="231" t="s">
        <v>12</v>
      </c>
      <c r="F19" s="232">
        <v>0</v>
      </c>
      <c r="G19" s="232">
        <v>0</v>
      </c>
      <c r="H19" s="233">
        <f>F19+G19</f>
        <v>0</v>
      </c>
      <c r="I19" s="234"/>
      <c r="J19" s="230"/>
      <c r="K19" s="230"/>
      <c r="L19" s="232">
        <v>0</v>
      </c>
      <c r="M19" s="232">
        <v>0</v>
      </c>
      <c r="N19" s="235"/>
      <c r="O19" s="230"/>
      <c r="P19" s="232">
        <v>0</v>
      </c>
      <c r="Q19" s="232">
        <v>0</v>
      </c>
      <c r="R19" s="234"/>
    </row>
    <row r="20" spans="1:18" ht="25.5" customHeight="1" x14ac:dyDescent="0.25">
      <c r="A20" s="229">
        <v>9</v>
      </c>
      <c r="B20" s="243"/>
      <c r="C20" s="230"/>
      <c r="D20" s="236"/>
      <c r="E20" s="231" t="s">
        <v>12</v>
      </c>
      <c r="F20" s="232">
        <v>0</v>
      </c>
      <c r="G20" s="232">
        <v>0</v>
      </c>
      <c r="H20" s="233">
        <f t="shared" ref="H20:H22" si="1">F20+G20</f>
        <v>0</v>
      </c>
      <c r="I20" s="234"/>
      <c r="J20" s="230"/>
      <c r="K20" s="230"/>
      <c r="L20" s="232">
        <v>0</v>
      </c>
      <c r="M20" s="232">
        <v>0</v>
      </c>
      <c r="N20" s="235"/>
      <c r="O20" s="230"/>
      <c r="P20" s="232">
        <v>0</v>
      </c>
      <c r="Q20" s="232">
        <v>0</v>
      </c>
      <c r="R20" s="234"/>
    </row>
    <row r="21" spans="1:18" ht="25.5" customHeight="1" x14ac:dyDescent="0.25">
      <c r="A21" s="229">
        <v>10</v>
      </c>
      <c r="B21" s="230"/>
      <c r="C21" s="230"/>
      <c r="D21" s="236"/>
      <c r="E21" s="231" t="s">
        <v>12</v>
      </c>
      <c r="F21" s="232">
        <v>0</v>
      </c>
      <c r="G21" s="232">
        <v>0</v>
      </c>
      <c r="H21" s="233">
        <f t="shared" si="1"/>
        <v>0</v>
      </c>
      <c r="I21" s="234"/>
      <c r="J21" s="230"/>
      <c r="K21" s="230"/>
      <c r="L21" s="232">
        <v>0</v>
      </c>
      <c r="M21" s="232">
        <v>0</v>
      </c>
      <c r="N21" s="235"/>
      <c r="O21" s="230"/>
      <c r="P21" s="232">
        <v>0</v>
      </c>
      <c r="Q21" s="232">
        <v>0</v>
      </c>
      <c r="R21" s="234"/>
    </row>
    <row r="22" spans="1:18" ht="25.5" customHeight="1" x14ac:dyDescent="0.25">
      <c r="A22" s="229">
        <v>11</v>
      </c>
      <c r="B22" s="230"/>
      <c r="C22" s="230"/>
      <c r="D22" s="236"/>
      <c r="E22" s="231" t="s">
        <v>12</v>
      </c>
      <c r="F22" s="232">
        <v>0</v>
      </c>
      <c r="G22" s="232">
        <v>0</v>
      </c>
      <c r="H22" s="233">
        <f t="shared" si="1"/>
        <v>0</v>
      </c>
      <c r="I22" s="234"/>
      <c r="J22" s="230"/>
      <c r="K22" s="230"/>
      <c r="L22" s="232">
        <v>0</v>
      </c>
      <c r="M22" s="232">
        <v>0</v>
      </c>
      <c r="N22" s="235"/>
      <c r="O22" s="230"/>
      <c r="P22" s="232">
        <v>0</v>
      </c>
      <c r="Q22" s="232">
        <v>0</v>
      </c>
      <c r="R22" s="234"/>
    </row>
    <row r="23" spans="1:18" ht="25.5" customHeight="1" x14ac:dyDescent="0.25">
      <c r="A23" s="229">
        <v>12</v>
      </c>
      <c r="B23" s="230"/>
      <c r="C23" s="230"/>
      <c r="D23" s="236"/>
      <c r="E23" s="231" t="s">
        <v>12</v>
      </c>
      <c r="F23" s="232">
        <v>0</v>
      </c>
      <c r="G23" s="232">
        <v>0</v>
      </c>
      <c r="H23" s="233">
        <f>F23+G23</f>
        <v>0</v>
      </c>
      <c r="I23" s="234"/>
      <c r="J23" s="230"/>
      <c r="K23" s="230"/>
      <c r="L23" s="232">
        <v>0</v>
      </c>
      <c r="M23" s="232">
        <v>0</v>
      </c>
      <c r="N23" s="235"/>
      <c r="O23" s="230"/>
      <c r="P23" s="232">
        <v>0</v>
      </c>
      <c r="Q23" s="232">
        <v>0</v>
      </c>
      <c r="R23" s="234"/>
    </row>
    <row r="24" spans="1:18" ht="25.5" customHeight="1" x14ac:dyDescent="0.25">
      <c r="A24" s="237"/>
      <c r="B24" s="238" t="s">
        <v>167</v>
      </c>
      <c r="C24" s="244">
        <f>SUM(H18:H23)</f>
        <v>0</v>
      </c>
      <c r="D24" s="245"/>
      <c r="E24" s="231"/>
      <c r="F24" s="246"/>
      <c r="G24" s="246"/>
      <c r="H24" s="246"/>
      <c r="I24" s="246"/>
      <c r="J24" s="245"/>
      <c r="K24" s="245"/>
      <c r="L24" s="244"/>
      <c r="M24" s="244"/>
      <c r="N24" s="247"/>
      <c r="O24" s="245"/>
      <c r="P24" s="244"/>
      <c r="Q24" s="244"/>
      <c r="R24" s="244"/>
    </row>
    <row r="25" spans="1:18" ht="25.5" customHeight="1" x14ac:dyDescent="0.25">
      <c r="A25" s="229">
        <v>13</v>
      </c>
      <c r="B25" s="248"/>
      <c r="C25" s="243"/>
      <c r="D25" s="243"/>
      <c r="E25" s="231" t="s">
        <v>14</v>
      </c>
      <c r="F25" s="249">
        <v>0</v>
      </c>
      <c r="G25" s="249">
        <v>0</v>
      </c>
      <c r="H25" s="233">
        <f>F25+G25</f>
        <v>0</v>
      </c>
      <c r="I25" s="250"/>
      <c r="J25" s="243"/>
      <c r="K25" s="243"/>
      <c r="L25" s="251">
        <v>0</v>
      </c>
      <c r="M25" s="251">
        <v>0</v>
      </c>
      <c r="N25" s="252"/>
      <c r="O25" s="243"/>
      <c r="P25" s="251">
        <v>0</v>
      </c>
      <c r="Q25" s="251">
        <v>0</v>
      </c>
      <c r="R25" s="253"/>
    </row>
    <row r="26" spans="1:18" ht="25.5" customHeight="1" x14ac:dyDescent="0.25">
      <c r="A26" s="229">
        <v>14</v>
      </c>
      <c r="B26" s="248"/>
      <c r="C26" s="243"/>
      <c r="D26" s="243"/>
      <c r="E26" s="231" t="s">
        <v>14</v>
      </c>
      <c r="F26" s="249">
        <v>0</v>
      </c>
      <c r="G26" s="249">
        <v>0</v>
      </c>
      <c r="H26" s="233">
        <f>F26+G26</f>
        <v>0</v>
      </c>
      <c r="I26" s="250"/>
      <c r="J26" s="243"/>
      <c r="K26" s="243"/>
      <c r="L26" s="251">
        <v>0</v>
      </c>
      <c r="M26" s="251">
        <v>0</v>
      </c>
      <c r="N26" s="252"/>
      <c r="O26" s="243"/>
      <c r="P26" s="251">
        <v>0</v>
      </c>
      <c r="Q26" s="251">
        <v>0</v>
      </c>
      <c r="R26" s="253"/>
    </row>
    <row r="27" spans="1:18" ht="25.5" customHeight="1" x14ac:dyDescent="0.25">
      <c r="A27" s="229">
        <v>15</v>
      </c>
      <c r="B27" s="243"/>
      <c r="C27" s="230" t="s">
        <v>6</v>
      </c>
      <c r="D27" s="230" t="s">
        <v>6</v>
      </c>
      <c r="E27" s="231" t="s">
        <v>14</v>
      </c>
      <c r="F27" s="249">
        <v>0</v>
      </c>
      <c r="G27" s="249">
        <v>0</v>
      </c>
      <c r="H27" s="233">
        <f t="shared" ref="H27:H29" si="2">F27+G27</f>
        <v>0</v>
      </c>
      <c r="I27" s="234"/>
      <c r="J27" s="230"/>
      <c r="K27" s="230"/>
      <c r="L27" s="232">
        <v>0</v>
      </c>
      <c r="M27" s="232">
        <v>0</v>
      </c>
      <c r="N27" s="235"/>
      <c r="O27" s="230"/>
      <c r="P27" s="232">
        <v>0</v>
      </c>
      <c r="Q27" s="232">
        <v>0</v>
      </c>
      <c r="R27" s="234"/>
    </row>
    <row r="28" spans="1:18" ht="25.5" customHeight="1" x14ac:dyDescent="0.25">
      <c r="A28" s="229">
        <v>16</v>
      </c>
      <c r="B28" s="230"/>
      <c r="C28" s="254"/>
      <c r="D28" s="255"/>
      <c r="E28" s="231" t="s">
        <v>14</v>
      </c>
      <c r="F28" s="249">
        <v>0</v>
      </c>
      <c r="G28" s="249">
        <v>0</v>
      </c>
      <c r="H28" s="233">
        <f t="shared" si="2"/>
        <v>0</v>
      </c>
      <c r="I28" s="256"/>
      <c r="J28" s="230"/>
      <c r="K28" s="230"/>
      <c r="L28" s="232">
        <v>0</v>
      </c>
      <c r="M28" s="232">
        <v>0</v>
      </c>
      <c r="N28" s="235"/>
      <c r="O28" s="230"/>
      <c r="P28" s="232">
        <v>0</v>
      </c>
      <c r="Q28" s="232">
        <v>0</v>
      </c>
      <c r="R28" s="234"/>
    </row>
    <row r="29" spans="1:18" ht="25.5" customHeight="1" x14ac:dyDescent="0.25">
      <c r="A29" s="229">
        <v>17</v>
      </c>
      <c r="B29" s="230"/>
      <c r="C29" s="254"/>
      <c r="D29" s="255"/>
      <c r="E29" s="231" t="s">
        <v>14</v>
      </c>
      <c r="F29" s="249">
        <v>0</v>
      </c>
      <c r="G29" s="249">
        <v>0</v>
      </c>
      <c r="H29" s="233">
        <f t="shared" si="2"/>
        <v>0</v>
      </c>
      <c r="I29" s="256"/>
      <c r="J29" s="230"/>
      <c r="K29" s="230"/>
      <c r="L29" s="232">
        <v>0</v>
      </c>
      <c r="M29" s="232">
        <v>0</v>
      </c>
      <c r="N29" s="235"/>
      <c r="O29" s="230"/>
      <c r="P29" s="232">
        <v>0</v>
      </c>
      <c r="Q29" s="232">
        <v>0</v>
      </c>
      <c r="R29" s="234"/>
    </row>
    <row r="30" spans="1:18" ht="25.5" customHeight="1" x14ac:dyDescent="0.25">
      <c r="A30" s="229">
        <v>18</v>
      </c>
      <c r="B30" s="230"/>
      <c r="C30" s="230"/>
      <c r="D30" s="236"/>
      <c r="E30" s="231" t="s">
        <v>14</v>
      </c>
      <c r="F30" s="249">
        <v>0</v>
      </c>
      <c r="G30" s="249">
        <v>0</v>
      </c>
      <c r="H30" s="233">
        <f>F30+G30</f>
        <v>0</v>
      </c>
      <c r="I30" s="234"/>
      <c r="J30" s="230"/>
      <c r="K30" s="230"/>
      <c r="L30" s="232">
        <v>0</v>
      </c>
      <c r="M30" s="232">
        <v>0</v>
      </c>
      <c r="N30" s="235"/>
      <c r="O30" s="230"/>
      <c r="P30" s="232">
        <v>0</v>
      </c>
      <c r="Q30" s="232">
        <v>0</v>
      </c>
      <c r="R30" s="234"/>
    </row>
    <row r="31" spans="1:18" ht="25.5" customHeight="1" x14ac:dyDescent="0.25">
      <c r="A31" s="237"/>
      <c r="B31" s="238" t="s">
        <v>113</v>
      </c>
      <c r="C31" s="244">
        <f>SUM(H25:H30)</f>
        <v>0</v>
      </c>
      <c r="D31" s="245"/>
      <c r="E31" s="231"/>
      <c r="F31" s="246"/>
      <c r="G31" s="246"/>
      <c r="H31" s="246"/>
      <c r="I31" s="246"/>
      <c r="J31" s="245"/>
      <c r="K31" s="245"/>
      <c r="L31" s="244"/>
      <c r="M31" s="244"/>
      <c r="N31" s="247"/>
      <c r="O31" s="245"/>
      <c r="P31" s="244"/>
      <c r="Q31" s="244"/>
      <c r="R31" s="244"/>
    </row>
    <row r="32" spans="1:18" ht="25.5" customHeight="1" x14ac:dyDescent="0.25">
      <c r="A32" s="257"/>
      <c r="B32" s="258" t="s">
        <v>41</v>
      </c>
      <c r="C32" s="259"/>
      <c r="D32" s="259"/>
      <c r="E32" s="260"/>
      <c r="F32" s="261">
        <f>SUM(F11:F30)</f>
        <v>0</v>
      </c>
      <c r="G32" s="261"/>
      <c r="H32" s="261">
        <f>SUM(H11:H30)</f>
        <v>0</v>
      </c>
      <c r="I32" s="261"/>
      <c r="J32" s="259"/>
      <c r="K32" s="259"/>
      <c r="L32" s="261">
        <f t="shared" ref="L32" si="3">SUM(L11:L30)</f>
        <v>0</v>
      </c>
      <c r="M32" s="262"/>
      <c r="N32" s="261"/>
      <c r="O32" s="259"/>
      <c r="P32" s="261">
        <f t="shared" ref="P32" si="4">SUM(P11:P30)</f>
        <v>0</v>
      </c>
      <c r="Q32" s="262"/>
      <c r="R32" s="262"/>
    </row>
  </sheetData>
  <mergeCells count="1">
    <mergeCell ref="D6:I6"/>
  </mergeCells>
  <phoneticPr fontId="26" type="noConversion"/>
  <pageMargins left="0.25" right="0.25" top="0.75" bottom="0.75" header="0.3" footer="0.3"/>
  <pageSetup paperSize="9" scale="54" fitToWidth="2" orientation="landscape" horizontalDpi="1200" verticalDpi="1200" r:id="rId1"/>
  <colBreaks count="2" manualBreakCount="2">
    <brk id="9" max="1048575" man="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0349D-9FB9-4AEB-9E2C-41E79F99C594}">
  <sheetPr>
    <pageSetUpPr fitToPage="1"/>
  </sheetPr>
  <dimension ref="A1:R34"/>
  <sheetViews>
    <sheetView showGridLines="0" topLeftCell="A8" zoomScaleNormal="100" workbookViewId="0">
      <selection activeCell="E14" sqref="E14"/>
    </sheetView>
  </sheetViews>
  <sheetFormatPr baseColWidth="10" defaultRowHeight="15" x14ac:dyDescent="0.25"/>
  <cols>
    <col min="1" max="1" width="6.140625" style="117" customWidth="1"/>
    <col min="2" max="2" width="31.28515625" style="19" customWidth="1"/>
    <col min="3" max="3" width="37.140625" style="19" customWidth="1"/>
    <col min="4" max="4" width="39" style="19" customWidth="1"/>
    <col min="5" max="5" width="30.85546875" style="19" customWidth="1"/>
    <col min="6" max="6" width="41.42578125" style="163" customWidth="1"/>
    <col min="7" max="7" width="18.42578125" style="117" customWidth="1"/>
    <col min="8" max="8" width="15" style="19" customWidth="1"/>
    <col min="9" max="9" width="20" style="19" customWidth="1"/>
    <col min="10" max="10" width="32.28515625" style="19" customWidth="1"/>
    <col min="11" max="11" width="36.140625" style="19" customWidth="1"/>
    <col min="12" max="17" width="29.7109375" style="19" customWidth="1"/>
    <col min="18" max="18" width="48.28515625" style="19" customWidth="1"/>
    <col min="19" max="16384" width="11.42578125" style="19"/>
  </cols>
  <sheetData>
    <row r="1" spans="1:18" ht="20.25" customHeight="1" x14ac:dyDescent="0.25">
      <c r="A1" s="274" t="s">
        <v>94</v>
      </c>
    </row>
    <row r="2" spans="1:18" ht="81.75" customHeight="1" x14ac:dyDescent="0.25">
      <c r="A2" s="435" t="s">
        <v>213</v>
      </c>
      <c r="B2" s="435"/>
      <c r="C2" s="435"/>
      <c r="D2" s="435"/>
      <c r="E2" s="435"/>
      <c r="F2" s="435"/>
      <c r="G2" s="435"/>
    </row>
    <row r="4" spans="1:18" ht="21" x14ac:dyDescent="0.25">
      <c r="A4" s="180" t="s">
        <v>34</v>
      </c>
      <c r="B4" s="181"/>
      <c r="C4" s="182" t="s">
        <v>162</v>
      </c>
      <c r="D4" s="182"/>
      <c r="E4" s="182"/>
      <c r="F4" s="263"/>
      <c r="G4" s="266" t="str">
        <f>'InfosLEADER23-27 &amp; Simul PdFin '!E1</f>
        <v xml:space="preserve"> Edition du 07/02/2025</v>
      </c>
      <c r="H4" s="181"/>
      <c r="I4" s="181"/>
      <c r="J4" s="115"/>
      <c r="K4" s="115"/>
      <c r="L4" s="117"/>
    </row>
    <row r="5" spans="1:18" s="186" customFormat="1" ht="41.25" customHeight="1" x14ac:dyDescent="0.25">
      <c r="A5" s="184" t="s">
        <v>156</v>
      </c>
      <c r="B5" s="185" t="str">
        <f>'PdFin PROJET xx'!C4</f>
        <v>Nom Maitre d'ouvrage ….</v>
      </c>
      <c r="C5" s="184" t="s">
        <v>35</v>
      </c>
      <c r="D5" s="495" t="str">
        <f>'PdFin PROJET xx'!C3</f>
        <v>Titre projet  Titre projet Titre projet Titre projet Titre projet ….</v>
      </c>
      <c r="E5" s="495"/>
      <c r="F5" s="495"/>
      <c r="G5" s="495"/>
      <c r="H5" s="495"/>
      <c r="I5" s="495"/>
    </row>
    <row r="6" spans="1:18" s="190" customFormat="1" ht="21" customHeight="1" x14ac:dyDescent="0.25">
      <c r="A6" s="187" t="s">
        <v>117</v>
      </c>
      <c r="B6" s="188"/>
      <c r="C6" s="188"/>
      <c r="D6" s="188"/>
      <c r="E6" s="188"/>
      <c r="F6" s="264"/>
      <c r="G6" s="267"/>
      <c r="H6" s="188"/>
      <c r="I6" s="189"/>
      <c r="J6" s="188"/>
      <c r="K6" s="188"/>
      <c r="M6" s="191"/>
      <c r="Q6" s="191"/>
    </row>
    <row r="8" spans="1:18" s="195" customFormat="1" ht="25.5" customHeight="1" x14ac:dyDescent="0.25">
      <c r="A8" s="508" t="s">
        <v>78</v>
      </c>
      <c r="B8" s="192" t="s">
        <v>79</v>
      </c>
      <c r="C8" s="508" t="s">
        <v>81</v>
      </c>
      <c r="D8" s="508" t="s">
        <v>82</v>
      </c>
      <c r="E8" s="508" t="s">
        <v>91</v>
      </c>
      <c r="F8" s="506" t="s">
        <v>164</v>
      </c>
      <c r="G8" s="506" t="s">
        <v>93</v>
      </c>
      <c r="H8" s="508" t="s">
        <v>83</v>
      </c>
      <c r="I8" s="508" t="s">
        <v>84</v>
      </c>
      <c r="J8" s="192" t="s">
        <v>85</v>
      </c>
      <c r="K8" s="193" t="s">
        <v>87</v>
      </c>
      <c r="L8" s="194"/>
      <c r="M8" s="194"/>
      <c r="N8" s="194"/>
      <c r="O8" s="194"/>
      <c r="P8" s="194"/>
      <c r="Q8" s="194"/>
      <c r="R8" s="194"/>
    </row>
    <row r="9" spans="1:18" ht="36" customHeight="1" x14ac:dyDescent="0.25">
      <c r="A9" s="510"/>
      <c r="B9" s="196" t="s">
        <v>80</v>
      </c>
      <c r="C9" s="510"/>
      <c r="D9" s="510"/>
      <c r="E9" s="510"/>
      <c r="F9" s="507"/>
      <c r="G9" s="507"/>
      <c r="H9" s="509"/>
      <c r="I9" s="510"/>
      <c r="J9" s="197" t="s">
        <v>86</v>
      </c>
      <c r="K9" s="198" t="s">
        <v>88</v>
      </c>
    </row>
    <row r="10" spans="1:18" ht="25.5" customHeight="1" x14ac:dyDescent="0.25">
      <c r="A10" s="199">
        <v>1</v>
      </c>
      <c r="B10" s="200"/>
      <c r="C10" s="200"/>
      <c r="D10" s="200"/>
      <c r="E10" s="200"/>
      <c r="F10" s="265"/>
      <c r="G10" s="268"/>
      <c r="H10" s="201" t="str">
        <f>IF(E10="coût standard",'InfosLEADER23-27 &amp; Simul PdFin '!$D$58,IF(E10="coût stagiaire / apprenti",'InfosLEADER23-27 &amp; Simul PdFin '!$D$59,""))</f>
        <v/>
      </c>
      <c r="I10" s="201" t="str">
        <f>IF(H10="","",G10*H10)</f>
        <v/>
      </c>
      <c r="J10" s="200"/>
      <c r="K10" s="200"/>
    </row>
    <row r="11" spans="1:18" ht="25.5" customHeight="1" x14ac:dyDescent="0.25">
      <c r="A11" s="199">
        <v>2</v>
      </c>
      <c r="B11" s="200"/>
      <c r="C11" s="200"/>
      <c r="D11" s="200"/>
      <c r="E11" s="200"/>
      <c r="F11" s="265"/>
      <c r="G11" s="268"/>
      <c r="H11" s="201" t="str">
        <f>IF(E11="coût standard",'InfosLEADER23-27 &amp; Simul PdFin '!$D$58,IF(E11="coût stagiaire / apprenti",'InfosLEADER23-27 &amp; Simul PdFin '!$D$59,""))</f>
        <v/>
      </c>
      <c r="I11" s="201" t="str">
        <f t="shared" ref="I11:I24" si="0">IF(H11="","",G11*H11)</f>
        <v/>
      </c>
      <c r="J11" s="200"/>
      <c r="K11" s="200"/>
    </row>
    <row r="12" spans="1:18" ht="25.5" customHeight="1" x14ac:dyDescent="0.25">
      <c r="A12" s="199">
        <v>3</v>
      </c>
      <c r="B12" s="200"/>
      <c r="C12" s="200"/>
      <c r="D12" s="200"/>
      <c r="E12" s="200"/>
      <c r="F12" s="265"/>
      <c r="G12" s="268"/>
      <c r="H12" s="201" t="str">
        <f>IF(E12="coût standard",'InfosLEADER23-27 &amp; Simul PdFin '!$D$58,IF(E12="coût stagiaire / apprenti",'InfosLEADER23-27 &amp; Simul PdFin '!$D$59,""))</f>
        <v/>
      </c>
      <c r="I12" s="201" t="str">
        <f t="shared" si="0"/>
        <v/>
      </c>
      <c r="J12" s="200"/>
      <c r="K12" s="200"/>
    </row>
    <row r="13" spans="1:18" ht="25.5" customHeight="1" x14ac:dyDescent="0.25">
      <c r="A13" s="199">
        <v>4</v>
      </c>
      <c r="B13" s="200"/>
      <c r="C13" s="200"/>
      <c r="D13" s="200"/>
      <c r="E13" s="200"/>
      <c r="F13" s="265"/>
      <c r="G13" s="268"/>
      <c r="H13" s="201" t="str">
        <f>IF(E13="coût standard",'InfosLEADER23-27 &amp; Simul PdFin '!$D$58,IF(E13="coût stagiaire / apprenti",'InfosLEADER23-27 &amp; Simul PdFin '!$D$59,""))</f>
        <v/>
      </c>
      <c r="I13" s="201" t="str">
        <f t="shared" si="0"/>
        <v/>
      </c>
      <c r="J13" s="200"/>
      <c r="K13" s="200"/>
    </row>
    <row r="14" spans="1:18" ht="25.5" customHeight="1" x14ac:dyDescent="0.25">
      <c r="A14" s="199">
        <v>5</v>
      </c>
      <c r="B14" s="200"/>
      <c r="C14" s="200"/>
      <c r="D14" s="200"/>
      <c r="E14" s="200"/>
      <c r="F14" s="265"/>
      <c r="G14" s="268"/>
      <c r="H14" s="201" t="str">
        <f>IF(E14="coût standard",'InfosLEADER23-27 &amp; Simul PdFin '!$D$58,IF(E14="coût stagiaire / apprenti",'InfosLEADER23-27 &amp; Simul PdFin '!$D$59,""))</f>
        <v/>
      </c>
      <c r="I14" s="201" t="str">
        <f t="shared" si="0"/>
        <v/>
      </c>
      <c r="J14" s="200"/>
      <c r="K14" s="200"/>
    </row>
    <row r="15" spans="1:18" ht="25.5" customHeight="1" x14ac:dyDescent="0.25">
      <c r="A15" s="199">
        <v>6</v>
      </c>
      <c r="B15" s="200"/>
      <c r="C15" s="200"/>
      <c r="D15" s="200"/>
      <c r="E15" s="200"/>
      <c r="F15" s="265"/>
      <c r="G15" s="268"/>
      <c r="H15" s="201" t="str">
        <f>IF(E15="coût standard",'InfosLEADER23-27 &amp; Simul PdFin '!$D$58,IF(E15="coût stagiaire / apprenti",'InfosLEADER23-27 &amp; Simul PdFin '!$D$59,""))</f>
        <v/>
      </c>
      <c r="I15" s="201" t="str">
        <f t="shared" si="0"/>
        <v/>
      </c>
      <c r="J15" s="200"/>
      <c r="K15" s="200"/>
    </row>
    <row r="16" spans="1:18" ht="25.5" customHeight="1" x14ac:dyDescent="0.25">
      <c r="A16" s="199">
        <v>7</v>
      </c>
      <c r="B16" s="200"/>
      <c r="C16" s="200"/>
      <c r="D16" s="200"/>
      <c r="E16" s="200"/>
      <c r="F16" s="265"/>
      <c r="G16" s="268"/>
      <c r="H16" s="201" t="str">
        <f>IF(E16="coût standard",'InfosLEADER23-27 &amp; Simul PdFin '!$D$58,IF(E16="coût stagiaire / apprenti",'InfosLEADER23-27 &amp; Simul PdFin '!$D$59,""))</f>
        <v/>
      </c>
      <c r="I16" s="201" t="str">
        <f t="shared" si="0"/>
        <v/>
      </c>
      <c r="J16" s="200"/>
      <c r="K16" s="200"/>
    </row>
    <row r="17" spans="1:11" ht="25.5" customHeight="1" x14ac:dyDescent="0.25">
      <c r="A17" s="199">
        <v>8</v>
      </c>
      <c r="B17" s="200"/>
      <c r="C17" s="200"/>
      <c r="D17" s="200"/>
      <c r="E17" s="200"/>
      <c r="F17" s="265"/>
      <c r="G17" s="268"/>
      <c r="H17" s="201" t="str">
        <f>IF(E17="coût standard",'InfosLEADER23-27 &amp; Simul PdFin '!$D$58,IF(E17="coût stagiaire / apprenti",'InfosLEADER23-27 &amp; Simul PdFin '!$D$59,""))</f>
        <v/>
      </c>
      <c r="I17" s="201" t="str">
        <f t="shared" si="0"/>
        <v/>
      </c>
      <c r="J17" s="200"/>
      <c r="K17" s="200"/>
    </row>
    <row r="18" spans="1:11" ht="25.5" customHeight="1" x14ac:dyDescent="0.25">
      <c r="A18" s="199">
        <v>9</v>
      </c>
      <c r="B18" s="200"/>
      <c r="C18" s="200"/>
      <c r="D18" s="200"/>
      <c r="E18" s="200"/>
      <c r="F18" s="265"/>
      <c r="G18" s="268"/>
      <c r="H18" s="201" t="str">
        <f>IF(E18="coût standard",'InfosLEADER23-27 &amp; Simul PdFin '!$D$58,IF(E18="coût stagiaire / apprenti",'InfosLEADER23-27 &amp; Simul PdFin '!$D$59,""))</f>
        <v/>
      </c>
      <c r="I18" s="201" t="str">
        <f t="shared" si="0"/>
        <v/>
      </c>
      <c r="J18" s="200"/>
      <c r="K18" s="200"/>
    </row>
    <row r="19" spans="1:11" ht="25.5" customHeight="1" x14ac:dyDescent="0.25">
      <c r="A19" s="199">
        <v>10</v>
      </c>
      <c r="B19" s="200"/>
      <c r="C19" s="200"/>
      <c r="D19" s="200"/>
      <c r="E19" s="200"/>
      <c r="F19" s="265"/>
      <c r="G19" s="268"/>
      <c r="H19" s="201" t="str">
        <f>IF(E19="coût standard",'InfosLEADER23-27 &amp; Simul PdFin '!$D$58,IF(E19="coût stagiaire / apprenti",'InfosLEADER23-27 &amp; Simul PdFin '!$D$59,""))</f>
        <v/>
      </c>
      <c r="I19" s="201" t="str">
        <f t="shared" si="0"/>
        <v/>
      </c>
      <c r="J19" s="200"/>
      <c r="K19" s="200"/>
    </row>
    <row r="20" spans="1:11" ht="25.5" customHeight="1" x14ac:dyDescent="0.25">
      <c r="A20" s="199">
        <v>11</v>
      </c>
      <c r="B20" s="200"/>
      <c r="C20" s="200"/>
      <c r="D20" s="200"/>
      <c r="E20" s="200"/>
      <c r="F20" s="265"/>
      <c r="G20" s="268"/>
      <c r="H20" s="201" t="str">
        <f>IF(E20="coût standard",'InfosLEADER23-27 &amp; Simul PdFin '!$D$58,IF(E20="coût stagiaire / apprenti",'InfosLEADER23-27 &amp; Simul PdFin '!$D$59,""))</f>
        <v/>
      </c>
      <c r="I20" s="201" t="str">
        <f t="shared" si="0"/>
        <v/>
      </c>
      <c r="J20" s="200"/>
      <c r="K20" s="200"/>
    </row>
    <row r="21" spans="1:11" ht="25.5" customHeight="1" x14ac:dyDescent="0.25">
      <c r="A21" s="199">
        <v>12</v>
      </c>
      <c r="B21" s="200"/>
      <c r="C21" s="200"/>
      <c r="D21" s="200"/>
      <c r="E21" s="200"/>
      <c r="F21" s="265"/>
      <c r="G21" s="268"/>
      <c r="H21" s="201" t="str">
        <f>IF(E21="coût standard",'InfosLEADER23-27 &amp; Simul PdFin '!$D$58,IF(E21="coût stagiaire / apprenti",'InfosLEADER23-27 &amp; Simul PdFin '!$D$59,""))</f>
        <v/>
      </c>
      <c r="I21" s="201" t="str">
        <f t="shared" si="0"/>
        <v/>
      </c>
      <c r="J21" s="200"/>
      <c r="K21" s="200"/>
    </row>
    <row r="22" spans="1:11" ht="25.5" customHeight="1" x14ac:dyDescent="0.25">
      <c r="A22" s="199">
        <v>13</v>
      </c>
      <c r="B22" s="200"/>
      <c r="C22" s="200"/>
      <c r="D22" s="200"/>
      <c r="E22" s="200"/>
      <c r="F22" s="265"/>
      <c r="G22" s="268"/>
      <c r="H22" s="201" t="str">
        <f>IF(E22="coût standard",'InfosLEADER23-27 &amp; Simul PdFin '!$D$58,IF(E22="coût stagiaire / apprenti",'InfosLEADER23-27 &amp; Simul PdFin '!$D$59,""))</f>
        <v/>
      </c>
      <c r="I22" s="201" t="str">
        <f t="shared" si="0"/>
        <v/>
      </c>
      <c r="J22" s="200"/>
      <c r="K22" s="200"/>
    </row>
    <row r="23" spans="1:11" ht="25.5" customHeight="1" x14ac:dyDescent="0.25">
      <c r="A23" s="199">
        <v>14</v>
      </c>
      <c r="B23" s="200"/>
      <c r="C23" s="200"/>
      <c r="D23" s="200"/>
      <c r="E23" s="200"/>
      <c r="F23" s="265"/>
      <c r="G23" s="268"/>
      <c r="H23" s="201" t="str">
        <f>IF(E23="coût standard",'InfosLEADER23-27 &amp; Simul PdFin '!$D$58,IF(E23="coût stagiaire / apprenti",'InfosLEADER23-27 &amp; Simul PdFin '!$D$59,""))</f>
        <v/>
      </c>
      <c r="I23" s="201" t="str">
        <f t="shared" si="0"/>
        <v/>
      </c>
      <c r="J23" s="200"/>
      <c r="K23" s="200"/>
    </row>
    <row r="24" spans="1:11" ht="25.5" customHeight="1" x14ac:dyDescent="0.25">
      <c r="A24" s="199">
        <v>15</v>
      </c>
      <c r="B24" s="200"/>
      <c r="C24" s="200"/>
      <c r="D24" s="200"/>
      <c r="E24" s="200"/>
      <c r="F24" s="265"/>
      <c r="G24" s="268"/>
      <c r="H24" s="201" t="str">
        <f>IF(E24="coût standard",'InfosLEADER23-27 &amp; Simul PdFin '!$D$58,IF(E24="coût stagiaire / apprenti",'InfosLEADER23-27 &amp; Simul PdFin '!$D$59,""))</f>
        <v/>
      </c>
      <c r="I24" s="201" t="str">
        <f t="shared" si="0"/>
        <v/>
      </c>
      <c r="J24" s="200"/>
      <c r="K24" s="200"/>
    </row>
    <row r="25" spans="1:11" ht="25.5" customHeight="1" x14ac:dyDescent="0.25">
      <c r="A25" s="511" t="s">
        <v>22</v>
      </c>
      <c r="B25" s="511"/>
      <c r="C25" s="511"/>
      <c r="D25" s="511"/>
      <c r="E25" s="511"/>
      <c r="F25" s="511"/>
      <c r="G25" s="511"/>
      <c r="H25" s="202"/>
      <c r="I25" s="203">
        <f>SUM(I10:I24)</f>
        <v>0</v>
      </c>
      <c r="J25" s="202"/>
      <c r="K25" s="202"/>
    </row>
    <row r="26" spans="1:11" ht="25.5" customHeight="1" x14ac:dyDescent="0.25"/>
    <row r="27" spans="1:11" ht="25.5" customHeight="1" x14ac:dyDescent="0.25"/>
    <row r="28" spans="1:11" ht="25.5" customHeight="1" x14ac:dyDescent="0.25"/>
    <row r="29" spans="1:11" ht="25.5" customHeight="1" x14ac:dyDescent="0.25"/>
    <row r="30" spans="1:11" ht="25.5" customHeight="1" x14ac:dyDescent="0.25"/>
    <row r="31" spans="1:11" ht="25.5" customHeight="1" x14ac:dyDescent="0.25"/>
    <row r="32" spans="1:11" ht="25.5" customHeight="1" x14ac:dyDescent="0.25"/>
    <row r="33" ht="25.5" customHeight="1" x14ac:dyDescent="0.25"/>
    <row r="34" ht="25.5" customHeight="1" x14ac:dyDescent="0.25"/>
  </sheetData>
  <mergeCells count="11">
    <mergeCell ref="A2:G2"/>
    <mergeCell ref="G8:G9"/>
    <mergeCell ref="H8:H9"/>
    <mergeCell ref="I8:I9"/>
    <mergeCell ref="A25:G25"/>
    <mergeCell ref="A8:A9"/>
    <mergeCell ref="C8:C9"/>
    <mergeCell ref="D8:D9"/>
    <mergeCell ref="E8:E9"/>
    <mergeCell ref="F8:F9"/>
    <mergeCell ref="D5:I5"/>
  </mergeCells>
  <pageMargins left="0.7" right="0.7" top="0.75" bottom="0.75" header="0.3" footer="0.3"/>
  <pageSetup paperSize="9" scale="42" fitToHeight="0"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3A01553D-4A41-4F27-9825-F45C779825C1}">
          <x14:formula1>
            <xm:f>Feuil1!$A$3:$A$4</xm:f>
          </x14:formula1>
          <xm:sqref>E10:E24</xm:sqref>
        </x14:dataValidation>
        <x14:dataValidation type="list" allowBlank="1" showInputMessage="1" showErrorMessage="1" xr:uid="{FE171782-9BA1-4013-ABF2-C17492A7A2E8}">
          <x14:formula1>
            <xm:f>Feuil1!$A$7</xm:f>
          </x14:formula1>
          <xm:sqref>F10:F24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E365-70E7-4207-8BC5-1991611A9364}">
  <dimension ref="A3:B7"/>
  <sheetViews>
    <sheetView workbookViewId="0">
      <selection activeCell="F16" sqref="A16:F16"/>
    </sheetView>
  </sheetViews>
  <sheetFormatPr baseColWidth="10" defaultRowHeight="15" x14ac:dyDescent="0.25"/>
  <cols>
    <col min="1" max="1" width="22.140625" customWidth="1"/>
  </cols>
  <sheetData>
    <row r="3" spans="1:2" x14ac:dyDescent="0.25">
      <c r="A3" t="s">
        <v>89</v>
      </c>
      <c r="B3" s="120">
        <v>26.7</v>
      </c>
    </row>
    <row r="4" spans="1:2" x14ac:dyDescent="0.25">
      <c r="A4" t="s">
        <v>90</v>
      </c>
      <c r="B4" s="120">
        <v>4.5</v>
      </c>
    </row>
    <row r="7" spans="1:2" x14ac:dyDescent="0.25">
      <c r="A7"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D4E7A-132E-405D-9EEE-A512015EBEC6}">
  <sheetPr>
    <pageSetUpPr fitToPage="1"/>
  </sheetPr>
  <dimension ref="A1:T43"/>
  <sheetViews>
    <sheetView zoomScale="90" zoomScaleNormal="90" workbookViewId="0">
      <selection sqref="A1:XFD3"/>
    </sheetView>
  </sheetViews>
  <sheetFormatPr baseColWidth="10" defaultColWidth="11.42578125" defaultRowHeight="12.75" x14ac:dyDescent="0.25"/>
  <cols>
    <col min="1" max="1" width="5.140625" style="20" customWidth="1"/>
    <col min="2" max="2" width="35.42578125" style="20" customWidth="1"/>
    <col min="3" max="3" width="23.7109375" style="20" customWidth="1"/>
    <col min="4" max="4" width="20.7109375" style="20" customWidth="1"/>
    <col min="5" max="5" width="14.7109375" style="20" customWidth="1"/>
    <col min="6" max="6" width="14.28515625" style="20" customWidth="1"/>
    <col min="7" max="7" width="20.7109375" style="20" customWidth="1"/>
    <col min="8" max="8" width="16.28515625" style="20" customWidth="1"/>
    <col min="9" max="9" width="21.28515625" style="20" customWidth="1"/>
    <col min="10" max="10" width="10.85546875" style="20" customWidth="1"/>
    <col min="11" max="11" width="8.7109375" style="20" customWidth="1"/>
    <col min="12" max="12" width="10.7109375" style="20" customWidth="1"/>
    <col min="13" max="13" width="9.140625" style="20" customWidth="1"/>
    <col min="14" max="14" width="15.42578125" style="20" customWidth="1"/>
    <col min="15" max="15" width="13.140625" style="21" customWidth="1"/>
    <col min="16" max="16" width="15.42578125" style="20" customWidth="1"/>
    <col min="17" max="17" width="7.5703125" style="20" customWidth="1"/>
    <col min="18" max="18" width="13.5703125" style="20" customWidth="1"/>
    <col min="19" max="19" width="10.28515625" style="21" customWidth="1"/>
    <col min="20" max="20" width="15.42578125" style="20" customWidth="1"/>
    <col min="21" max="21" width="14.42578125" style="20" customWidth="1"/>
    <col min="22" max="22" width="9.85546875" style="20" customWidth="1"/>
    <col min="23" max="16384" width="11.42578125" style="20"/>
  </cols>
  <sheetData>
    <row r="1" spans="1:19" s="19" customFormat="1" ht="18.75" x14ac:dyDescent="0.3">
      <c r="A1" s="111" t="s">
        <v>34</v>
      </c>
      <c r="B1" s="111"/>
      <c r="C1" s="112"/>
      <c r="D1" s="113"/>
      <c r="E1" s="116"/>
      <c r="F1" s="114" t="s">
        <v>33</v>
      </c>
      <c r="G1" s="111"/>
      <c r="H1" s="114"/>
      <c r="I1" s="114"/>
      <c r="J1" s="115"/>
      <c r="L1" s="117"/>
    </row>
    <row r="2" spans="1:19" s="17" customFormat="1" ht="41.25" customHeight="1" x14ac:dyDescent="0.25">
      <c r="A2" s="512" t="s">
        <v>35</v>
      </c>
      <c r="B2" s="512"/>
      <c r="C2" s="11" t="e">
        <f>'PdFin PROJET xx'!#REF!</f>
        <v>#REF!</v>
      </c>
      <c r="D2" s="11"/>
      <c r="E2" s="512" t="s">
        <v>36</v>
      </c>
      <c r="F2" s="512"/>
      <c r="G2" s="16" t="e">
        <f>'PdFin PROJET xx'!#REF!</f>
        <v>#REF!</v>
      </c>
      <c r="L2" s="18"/>
    </row>
    <row r="3" spans="1:19" ht="21" customHeight="1" x14ac:dyDescent="0.25">
      <c r="A3" s="118" t="s">
        <v>43</v>
      </c>
      <c r="B3" s="119"/>
      <c r="C3" s="119"/>
      <c r="D3" s="119"/>
      <c r="E3" s="119"/>
      <c r="F3" s="119"/>
      <c r="G3" s="119"/>
      <c r="H3" s="119"/>
      <c r="I3" s="118"/>
      <c r="J3" s="119"/>
      <c r="M3" s="21"/>
      <c r="O3" s="20"/>
      <c r="Q3" s="21"/>
      <c r="S3" s="20"/>
    </row>
    <row r="4" spans="1:19" ht="6.75" customHeight="1" x14ac:dyDescent="0.25">
      <c r="B4" s="22"/>
      <c r="C4" s="22"/>
      <c r="D4" s="22"/>
      <c r="E4" s="22"/>
      <c r="F4" s="23"/>
      <c r="G4" s="23"/>
    </row>
    <row r="5" spans="1:19" ht="18.75" customHeight="1" x14ac:dyDescent="0.25">
      <c r="A5" s="517" t="s">
        <v>30</v>
      </c>
      <c r="B5" s="517"/>
      <c r="C5" s="24" t="s">
        <v>17</v>
      </c>
      <c r="D5" s="25"/>
      <c r="E5" s="25"/>
      <c r="F5" s="25"/>
      <c r="G5" s="25"/>
      <c r="H5" s="25"/>
      <c r="I5" s="26"/>
      <c r="J5" s="27"/>
    </row>
    <row r="6" spans="1:19" ht="15.75" customHeight="1" x14ac:dyDescent="0.25">
      <c r="A6" s="105"/>
      <c r="B6" s="105"/>
      <c r="C6" s="106"/>
      <c r="D6" s="107"/>
      <c r="E6" s="107"/>
      <c r="F6" s="107"/>
      <c r="G6" s="107"/>
      <c r="H6" s="107"/>
      <c r="I6" s="107"/>
      <c r="J6" s="108"/>
      <c r="Q6" s="28"/>
    </row>
    <row r="7" spans="1:19" ht="16.149999999999999" customHeight="1" x14ac:dyDescent="0.25">
      <c r="A7" s="30" t="s">
        <v>37</v>
      </c>
      <c r="B7" s="31"/>
      <c r="C7" s="32"/>
      <c r="D7" s="32"/>
      <c r="E7" s="32"/>
      <c r="F7" s="32"/>
      <c r="G7" s="33"/>
      <c r="H7" s="29"/>
      <c r="I7" s="29"/>
      <c r="J7" s="34"/>
      <c r="K7" s="29"/>
      <c r="L7" s="29"/>
    </row>
    <row r="8" spans="1:19" ht="12" customHeight="1" x14ac:dyDescent="0.25">
      <c r="B8" s="35"/>
      <c r="C8" s="35"/>
      <c r="D8" s="32"/>
      <c r="E8" s="32"/>
      <c r="I8" s="29"/>
      <c r="J8" s="29"/>
      <c r="K8" s="36"/>
      <c r="L8" s="37"/>
    </row>
    <row r="9" spans="1:19" ht="69" customHeight="1" x14ac:dyDescent="0.25">
      <c r="B9" s="95" t="s">
        <v>18</v>
      </c>
      <c r="C9" s="96" t="s">
        <v>19</v>
      </c>
      <c r="D9" s="97" t="s">
        <v>20</v>
      </c>
      <c r="E9" s="98" t="s">
        <v>62</v>
      </c>
      <c r="F9" s="99" t="s">
        <v>39</v>
      </c>
      <c r="G9" s="100" t="s">
        <v>38</v>
      </c>
      <c r="H9" s="20" t="s">
        <v>6</v>
      </c>
      <c r="I9" s="38" t="s">
        <v>52</v>
      </c>
      <c r="O9" s="20"/>
      <c r="S9" s="20"/>
    </row>
    <row r="10" spans="1:19" s="28" customFormat="1" ht="28.9" customHeight="1" x14ac:dyDescent="0.25">
      <c r="B10" s="39"/>
      <c r="C10" s="40"/>
      <c r="D10" s="41"/>
      <c r="E10" s="42"/>
      <c r="F10" s="43"/>
      <c r="G10" s="44">
        <f>E10*F10</f>
        <v>0</v>
      </c>
      <c r="H10" s="45"/>
      <c r="I10" s="41"/>
    </row>
    <row r="11" spans="1:19" s="28" customFormat="1" ht="28.9" customHeight="1" x14ac:dyDescent="0.25">
      <c r="B11" s="46"/>
      <c r="C11" s="40"/>
      <c r="D11" s="47"/>
      <c r="E11" s="42"/>
      <c r="F11" s="43"/>
      <c r="G11" s="44">
        <f t="shared" ref="G11:G13" si="0">E11*F11</f>
        <v>0</v>
      </c>
      <c r="I11" s="47"/>
    </row>
    <row r="12" spans="1:19" s="28" customFormat="1" ht="38.25" customHeight="1" x14ac:dyDescent="0.25">
      <c r="B12" s="48"/>
      <c r="C12" s="49"/>
      <c r="D12" s="50"/>
      <c r="E12" s="51"/>
      <c r="F12" s="43"/>
      <c r="G12" s="44">
        <f t="shared" si="0"/>
        <v>0</v>
      </c>
      <c r="I12" s="50"/>
    </row>
    <row r="13" spans="1:19" s="28" customFormat="1" ht="18.75" customHeight="1" x14ac:dyDescent="0.25">
      <c r="B13" s="46"/>
      <c r="C13" s="52"/>
      <c r="D13" s="53"/>
      <c r="E13" s="54"/>
      <c r="F13" s="55"/>
      <c r="G13" s="44">
        <f t="shared" si="0"/>
        <v>0</v>
      </c>
      <c r="I13" s="53"/>
    </row>
    <row r="14" spans="1:19" ht="18.75" customHeight="1" x14ac:dyDescent="0.25">
      <c r="B14" s="56" t="s">
        <v>22</v>
      </c>
      <c r="C14" s="57"/>
      <c r="D14" s="58" t="s">
        <v>23</v>
      </c>
      <c r="E14" s="59"/>
      <c r="F14" s="59"/>
      <c r="G14" s="60">
        <f>SUM(G10:G13)</f>
        <v>0</v>
      </c>
      <c r="I14" s="58"/>
      <c r="O14" s="20"/>
      <c r="S14" s="20"/>
    </row>
    <row r="15" spans="1:19" ht="18.75" customHeight="1" x14ac:dyDescent="0.25">
      <c r="A15" s="518" t="s">
        <v>63</v>
      </c>
      <c r="B15" s="518"/>
      <c r="C15" s="518"/>
      <c r="D15" s="518"/>
      <c r="E15" s="518"/>
      <c r="F15" s="518"/>
      <c r="G15" s="518"/>
      <c r="H15" s="518"/>
      <c r="I15" s="518"/>
      <c r="J15" s="518"/>
      <c r="O15" s="20"/>
      <c r="S15" s="20"/>
    </row>
    <row r="16" spans="1:19" ht="14.25" customHeight="1" x14ac:dyDescent="0.25">
      <c r="A16" s="104"/>
      <c r="B16" s="104"/>
      <c r="C16" s="104"/>
      <c r="D16" s="104"/>
      <c r="E16" s="104"/>
      <c r="F16" s="104"/>
      <c r="G16" s="104"/>
      <c r="H16" s="104"/>
      <c r="I16" s="104"/>
      <c r="J16" s="104"/>
      <c r="O16" s="20"/>
      <c r="S16" s="20"/>
    </row>
    <row r="17" spans="1:20" ht="16.5" customHeight="1" x14ac:dyDescent="0.25">
      <c r="A17" s="30" t="s">
        <v>31</v>
      </c>
      <c r="B17" s="61"/>
      <c r="C17" s="32"/>
      <c r="D17" s="32"/>
      <c r="E17" s="32"/>
      <c r="F17" s="32"/>
      <c r="G17" s="33"/>
      <c r="H17" s="29"/>
      <c r="I17" s="29"/>
      <c r="J17" s="34"/>
      <c r="K17" s="29"/>
      <c r="L17" s="29"/>
    </row>
    <row r="18" spans="1:20" ht="16.5" customHeight="1" x14ac:dyDescent="0.25">
      <c r="A18" s="21"/>
      <c r="B18" s="61"/>
      <c r="C18" s="32"/>
      <c r="D18" s="32"/>
      <c r="E18" s="32"/>
      <c r="F18" s="32"/>
      <c r="G18" s="33"/>
      <c r="H18" s="29"/>
      <c r="I18" s="29"/>
      <c r="J18" s="34"/>
      <c r="K18" s="29"/>
      <c r="L18" s="29"/>
    </row>
    <row r="19" spans="1:20" ht="21" customHeight="1" x14ac:dyDescent="0.25">
      <c r="A19" s="21"/>
      <c r="B19" s="101" t="s">
        <v>24</v>
      </c>
      <c r="C19" s="102" t="s">
        <v>25</v>
      </c>
      <c r="D19" s="32"/>
      <c r="E19" s="32"/>
      <c r="F19" s="32"/>
      <c r="G19" s="32"/>
      <c r="H19" s="33"/>
      <c r="I19" s="29"/>
      <c r="J19" s="29"/>
      <c r="K19" s="36"/>
      <c r="L19" s="36"/>
      <c r="M19" s="29"/>
      <c r="N19" s="62"/>
      <c r="O19" s="63"/>
      <c r="P19" s="62"/>
      <c r="S19" s="63"/>
      <c r="T19" s="62"/>
    </row>
    <row r="20" spans="1:20" s="64" customFormat="1" ht="26.25" customHeight="1" x14ac:dyDescent="0.25">
      <c r="A20" s="103" t="s">
        <v>61</v>
      </c>
      <c r="B20" s="31"/>
      <c r="C20" s="65"/>
      <c r="D20" s="65"/>
      <c r="E20" s="65"/>
      <c r="F20" s="65"/>
      <c r="G20" s="66">
        <f>(G14)*J20</f>
        <v>0</v>
      </c>
      <c r="H20" s="67"/>
      <c r="I20" s="68" t="s">
        <v>26</v>
      </c>
      <c r="J20" s="69">
        <v>0.15</v>
      </c>
      <c r="K20" s="67"/>
      <c r="L20" s="67"/>
      <c r="M20" s="70"/>
      <c r="N20" s="71"/>
      <c r="O20" s="72"/>
      <c r="P20" s="71"/>
      <c r="S20" s="72"/>
      <c r="T20" s="71"/>
    </row>
    <row r="21" spans="1:20" s="64" customFormat="1" ht="16.5" customHeight="1" x14ac:dyDescent="0.25">
      <c r="A21" s="73" t="s">
        <v>32</v>
      </c>
      <c r="B21" s="31"/>
      <c r="C21" s="65"/>
      <c r="D21" s="65"/>
      <c r="E21" s="65"/>
      <c r="F21" s="65"/>
      <c r="G21" s="23"/>
      <c r="H21" s="32"/>
      <c r="I21" s="32"/>
      <c r="J21" s="32"/>
      <c r="K21" s="67"/>
      <c r="L21" s="67"/>
      <c r="M21" s="70"/>
      <c r="N21" s="71"/>
      <c r="O21" s="72"/>
      <c r="P21" s="71"/>
      <c r="S21" s="72"/>
      <c r="T21" s="71"/>
    </row>
    <row r="22" spans="1:20" ht="16.5" customHeight="1" x14ac:dyDescent="0.25">
      <c r="A22" s="21"/>
      <c r="B22" s="61"/>
      <c r="C22" s="32"/>
      <c r="D22" s="32"/>
      <c r="E22" s="32"/>
      <c r="F22" s="32"/>
      <c r="G22" s="74"/>
      <c r="H22" s="29"/>
      <c r="I22" s="29"/>
      <c r="J22" s="34"/>
      <c r="K22" s="29"/>
      <c r="L22" s="29"/>
    </row>
    <row r="23" spans="1:20" ht="27.75" customHeight="1" x14ac:dyDescent="0.25">
      <c r="B23" s="101" t="s">
        <v>27</v>
      </c>
      <c r="C23" s="102" t="s">
        <v>25</v>
      </c>
      <c r="D23" s="75"/>
      <c r="E23" s="75"/>
      <c r="F23" s="75"/>
      <c r="G23" s="23"/>
    </row>
    <row r="24" spans="1:20" ht="27.75" customHeight="1" x14ac:dyDescent="0.25">
      <c r="A24" s="103" t="s">
        <v>60</v>
      </c>
      <c r="B24" s="76"/>
      <c r="C24" s="77"/>
      <c r="D24" s="75"/>
      <c r="E24" s="75"/>
      <c r="F24" s="75"/>
      <c r="G24" s="66">
        <f>G14*J24</f>
        <v>0</v>
      </c>
      <c r="H24" s="75"/>
      <c r="I24" s="68" t="s">
        <v>28</v>
      </c>
      <c r="J24" s="69">
        <v>0.05</v>
      </c>
    </row>
    <row r="25" spans="1:20" ht="27.75" customHeight="1" x14ac:dyDescent="0.25">
      <c r="A25" s="64"/>
      <c r="C25" s="78"/>
      <c r="D25" s="75"/>
      <c r="E25" s="75"/>
      <c r="F25" s="75"/>
      <c r="G25" s="75"/>
      <c r="H25" s="75"/>
      <c r="I25" s="75"/>
      <c r="J25" s="75"/>
    </row>
    <row r="26" spans="1:20" x14ac:dyDescent="0.25">
      <c r="E26" s="519"/>
      <c r="F26" s="519"/>
      <c r="G26" s="519"/>
      <c r="H26" s="519"/>
      <c r="I26" s="519"/>
      <c r="J26" s="519"/>
    </row>
    <row r="27" spans="1:20" x14ac:dyDescent="0.25">
      <c r="E27" s="79"/>
      <c r="F27" s="79"/>
      <c r="G27" s="79"/>
      <c r="H27" s="79"/>
      <c r="I27" s="79"/>
      <c r="J27" s="79"/>
    </row>
    <row r="28" spans="1:20" ht="22.35" customHeight="1" x14ac:dyDescent="0.25">
      <c r="E28" s="79"/>
      <c r="F28" s="79"/>
      <c r="G28" s="79"/>
      <c r="H28" s="79"/>
      <c r="I28" s="79"/>
      <c r="J28" s="79"/>
    </row>
    <row r="29" spans="1:20" ht="22.35" customHeight="1" x14ac:dyDescent="0.25">
      <c r="E29" s="79"/>
      <c r="F29" s="79"/>
      <c r="G29" s="79"/>
      <c r="H29" s="79"/>
      <c r="I29" s="79"/>
      <c r="J29" s="79"/>
    </row>
    <row r="30" spans="1:20" ht="71.45" customHeight="1" x14ac:dyDescent="0.25">
      <c r="E30" s="79"/>
      <c r="F30" s="79"/>
      <c r="G30" s="79"/>
      <c r="H30" s="79"/>
      <c r="I30" s="79"/>
      <c r="J30" s="79"/>
    </row>
    <row r="31" spans="1:20" ht="89.45" customHeight="1" x14ac:dyDescent="0.25"/>
    <row r="32" spans="1:20" ht="141" customHeight="1" x14ac:dyDescent="0.25">
      <c r="B32" s="80" t="s">
        <v>18</v>
      </c>
      <c r="C32" s="80" t="s">
        <v>19</v>
      </c>
      <c r="D32" s="81" t="s">
        <v>20</v>
      </c>
      <c r="E32" s="520" t="s">
        <v>56</v>
      </c>
      <c r="F32" s="521"/>
      <c r="G32" s="522" t="s">
        <v>57</v>
      </c>
      <c r="H32" s="522"/>
      <c r="I32" s="82" t="s">
        <v>58</v>
      </c>
      <c r="J32" s="83" t="s">
        <v>59</v>
      </c>
      <c r="K32" s="84"/>
      <c r="L32" s="84"/>
      <c r="M32" s="85"/>
      <c r="N32" s="86"/>
      <c r="O32" s="86"/>
      <c r="P32" s="86"/>
      <c r="S32" s="86"/>
      <c r="T32" s="86"/>
    </row>
    <row r="33" spans="2:20" s="28" customFormat="1" ht="43.7" customHeight="1" x14ac:dyDescent="0.25">
      <c r="B33" s="39" t="s">
        <v>29</v>
      </c>
      <c r="C33" s="87" t="s">
        <v>6</v>
      </c>
      <c r="D33" s="88" t="s">
        <v>21</v>
      </c>
      <c r="E33" s="513">
        <f>30108.86+12206.69</f>
        <v>42315.55</v>
      </c>
      <c r="F33" s="514"/>
      <c r="G33" s="515" t="e">
        <f>#REF!</f>
        <v>#REF!</v>
      </c>
      <c r="H33" s="516"/>
      <c r="I33" s="89">
        <f>ROUND(IFERROR(E33/G33,0),5)</f>
        <v>0</v>
      </c>
      <c r="J33" s="90">
        <v>0</v>
      </c>
      <c r="K33" s="91"/>
      <c r="L33" s="91"/>
      <c r="M33" s="92"/>
      <c r="N33" s="62"/>
      <c r="O33" s="63"/>
      <c r="P33" s="62"/>
      <c r="S33" s="63"/>
      <c r="T33" s="62"/>
    </row>
    <row r="39" spans="2:20" x14ac:dyDescent="0.25">
      <c r="B39" s="93"/>
      <c r="C39" s="94"/>
    </row>
    <row r="40" spans="2:20" x14ac:dyDescent="0.25">
      <c r="B40" s="93"/>
      <c r="C40" s="94"/>
    </row>
    <row r="41" spans="2:20" x14ac:dyDescent="0.25">
      <c r="B41" s="93"/>
    </row>
    <row r="42" spans="2:20" x14ac:dyDescent="0.25">
      <c r="B42" s="93"/>
    </row>
    <row r="43" spans="2:20" x14ac:dyDescent="0.25">
      <c r="B43" s="93"/>
    </row>
  </sheetData>
  <mergeCells count="9">
    <mergeCell ref="A2:B2"/>
    <mergeCell ref="E2:F2"/>
    <mergeCell ref="E33:F33"/>
    <mergeCell ref="G33:H33"/>
    <mergeCell ref="A5:B5"/>
    <mergeCell ref="A15:J15"/>
    <mergeCell ref="E26:J26"/>
    <mergeCell ref="E32:F32"/>
    <mergeCell ref="G32:H32"/>
  </mergeCells>
  <dataValidations count="3">
    <dataValidation type="list" allowBlank="1" showInputMessage="1" showErrorMessage="1" sqref="C19 C23:C25" xr:uid="{8A94402D-8DCB-4D82-A58F-7F600BE6F4D2}">
      <formula1>"OUI,NON"</formula1>
    </dataValidation>
    <dataValidation type="list" allowBlank="1" showErrorMessage="1" sqref="F4:G4" xr:uid="{EC5C79F9-4301-41FC-80C6-BD48927E030B}">
      <formula1>#REF!</formula1>
      <formula2>0</formula2>
    </dataValidation>
    <dataValidation type="list" allowBlank="1" sqref="K8:L8" xr:uid="{C9F4C20B-347A-4B34-872C-7925DED0DDB5}">
      <formula1>#REF!</formula1>
      <formula2>0</formula2>
    </dataValidation>
  </dataValidations>
  <pageMargins left="0.7" right="0.7" top="0.75" bottom="0.75" header="0.3" footer="0.3"/>
  <pageSetup paperSize="9" scale="5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InfosLEADER23-27 &amp; Simul PdFin </vt:lpstr>
      <vt:lpstr>PdFin PROJET xx</vt:lpstr>
      <vt:lpstr>Dépenses sur devis</vt:lpstr>
      <vt:lpstr>Dépenses de rémunération CU</vt:lpstr>
      <vt:lpstr>Feuil1</vt:lpstr>
      <vt:lpstr>Salaires</vt:lpstr>
      <vt:lpstr>'Dépenses sur devis'!Impression_des_titres</vt:lpstr>
      <vt:lpstr>'InfosLEADER23-27 &amp; Simul PdFin '!Zone_d_impression</vt:lpstr>
      <vt:lpstr>'PdFin PROJET xx'!Zone_d_impression</vt:lpstr>
      <vt:lpstr>Salaires!Zone_d_impression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 MARECHAL</dc:creator>
  <cp:lastModifiedBy>Sandrine Maréchal</cp:lastModifiedBy>
  <cp:lastPrinted>2025-02-07T13:02:36Z</cp:lastPrinted>
  <dcterms:created xsi:type="dcterms:W3CDTF">2023-10-09T08:15:31Z</dcterms:created>
  <dcterms:modified xsi:type="dcterms:W3CDTF">2025-02-07T13:03:09Z</dcterms:modified>
</cp:coreProperties>
</file>